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Plan oszczędzania" sheetId="2" state="visible" r:id="rId2"/>
    <sheet xmlns:r="http://schemas.openxmlformats.org/officeDocument/2006/relationships" name="Instrukcja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zł&quot;"/>
    <numFmt numFmtId="165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b val="1"/>
      <color rgb="00FFFFFF"/>
    </font>
    <font>
      <color rgb="0014243A"/>
    </font>
    <font>
      <b val="1"/>
      <color rgb="0014243A"/>
    </font>
    <font>
      <i val="1"/>
      <color rgb="0064748B"/>
      <sz val="9"/>
    </font>
    <font>
      <color rgb="0064748B"/>
      <sz val="9"/>
    </font>
    <font>
      <color rgb="0014243A"/>
      <sz val="9"/>
    </font>
  </fonts>
  <fills count="7">
    <fill>
      <patternFill/>
    </fill>
    <fill>
      <patternFill patternType="gray125"/>
    </fill>
    <fill>
      <patternFill patternType="solid">
        <fgColor rgb="0014243A"/>
      </patternFill>
    </fill>
    <fill>
      <patternFill patternType="solid">
        <fgColor rgb="00203A59"/>
      </patternFill>
    </fill>
    <fill>
      <patternFill patternType="solid">
        <fgColor rgb="00F7F0DE"/>
      </patternFill>
    </fill>
    <fill>
      <patternFill patternType="solid">
        <fgColor rgb="00F3F6FA"/>
      </patternFill>
    </fill>
    <fill>
      <patternFill patternType="solid">
        <fgColor rgb="00DDEFE5"/>
      </patternFill>
    </fill>
  </fills>
  <borders count="3">
    <border>
      <left/>
      <right/>
      <top/>
      <bottom/>
      <diagonal/>
    </border>
    <border>
      <bottom style="thin">
        <color rgb="00D6B56D"/>
      </bottom>
    </border>
    <border>
      <bottom style="thin">
        <color rgb="00DCE3E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3" fillId="0" borderId="0" pivotButton="0" quotePrefix="0" xfId="0"/>
    <xf numFmtId="164" fontId="4" fillId="4" borderId="1" pivotButton="0" quotePrefix="0" xfId="0"/>
    <xf numFmtId="0" fontId="5" fillId="0" borderId="0" pivotButton="0" quotePrefix="0" xfId="0"/>
    <xf numFmtId="0" fontId="4" fillId="4" borderId="1" pivotButton="0" quotePrefix="0" xfId="0"/>
    <xf numFmtId="10" fontId="4" fillId="4" borderId="1" pivotButton="0" quotePrefix="0" xfId="0"/>
    <xf numFmtId="164" fontId="4" fillId="5" borderId="0" pivotButton="0" quotePrefix="0" xfId="0"/>
    <xf numFmtId="164" fontId="4" fillId="6" borderId="0" pivotButton="0" quotePrefix="0" xfId="0"/>
    <xf numFmtId="165" fontId="4" fillId="6" borderId="0" pivotButton="0" quotePrefix="0" xfId="0"/>
    <xf numFmtId="1" fontId="4" fillId="5" borderId="0" pivotButton="0" quotePrefix="0" xfId="0"/>
    <xf numFmtId="49" fontId="4" fillId="5" borderId="0" pivotButton="0" quotePrefix="0" xfId="0"/>
    <xf numFmtId="0" fontId="6" fillId="5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wrapText="1"/>
    </xf>
    <xf numFmtId="0" fontId="7" fillId="0" borderId="2" pivotButton="0" quotePrefix="0" xfId="0"/>
    <xf numFmtId="164" fontId="7" fillId="0" borderId="2" pivotButton="0" quotePrefix="0" xfId="0"/>
    <xf numFmtId="165" fontId="7" fillId="0" borderId="2" pivotButton="0" quotePrefix="0" xfId="0"/>
    <xf numFmtId="0" fontId="4" fillId="4" borderId="0" pivotButton="0" quotePrefix="0" xfId="0"/>
    <xf numFmtId="0" fontId="0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Wzrost oszczędności</a:t>
            </a:r>
          </a:p>
        </rich>
      </tx>
    </title>
    <plotArea>
      <lineChart>
        <grouping val="standard"/>
        <ser>
          <idx val="0"/>
          <order val="0"/>
          <tx>
            <strRef>
              <f>'Plan oszczędzania'!D3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 oszczędzania'!$A$4:$A$123</f>
            </numRef>
          </cat>
          <val>
            <numRef>
              <f>'Plan oszczędzania'!$D$4:$D$123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Miesiąc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(zł)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zoomScale="90" workbookViewId="0">
      <selection activeCell="A1" sqref="A1"/>
    </sheetView>
  </sheetViews>
  <sheetFormatPr baseColWidth="8" defaultRowHeight="15"/>
  <cols>
    <col width="45" customWidth="1" min="1" max="1"/>
    <col width="22" customWidth="1" min="2" max="2"/>
    <col width="18" customWidth="1" min="3" max="3"/>
    <col width="16" customWidth="1" min="4" max="4"/>
    <col width="16" customWidth="1" min="5" max="5"/>
    <col width="15" customWidth="1" min="6" max="6"/>
  </cols>
  <sheetData>
    <row r="1" ht="32" customHeight="1">
      <c r="A1" s="1" t="inlineStr">
        <is>
          <t>KALKULATOR PODUSZKI FINANSOWEJ</t>
        </is>
      </c>
    </row>
    <row r="3">
      <c r="A3" s="2" t="inlineStr">
        <is>
          <t>TWOJA SYTUACJA FINANSOWA</t>
        </is>
      </c>
    </row>
    <row r="4">
      <c r="A4" s="3" t="inlineStr">
        <is>
          <t>Miesięczne niezbędne wydatki</t>
        </is>
      </c>
      <c r="B4" s="4" t="n">
        <v>4500</v>
      </c>
      <c r="C4" s="5" t="inlineStr">
        <is>
          <t>zł</t>
        </is>
      </c>
    </row>
    <row r="5">
      <c r="A5" s="3" t="inlineStr">
        <is>
          <t>Miesięczne pozostałe wydatki</t>
        </is>
      </c>
      <c r="B5" s="4" t="n">
        <v>1500</v>
      </c>
      <c r="C5" s="5" t="inlineStr">
        <is>
          <t>zł</t>
        </is>
      </c>
    </row>
    <row r="6">
      <c r="A6" s="3" t="inlineStr">
        <is>
          <t>Liczba miesięcy zabezpieczenia</t>
        </is>
      </c>
      <c r="B6" s="6" t="n">
        <v>6</v>
      </c>
      <c r="C6" s="5" t="inlineStr">
        <is>
          <t>mies.</t>
        </is>
      </c>
    </row>
    <row r="7">
      <c r="A7" s="3" t="inlineStr">
        <is>
          <t>Obecne oszczędności</t>
        </is>
      </c>
      <c r="B7" s="4" t="n">
        <v>12000</v>
      </c>
      <c r="C7" s="5" t="inlineStr">
        <is>
          <t>zł</t>
        </is>
      </c>
    </row>
    <row r="8">
      <c r="A8" s="3" t="inlineStr">
        <is>
          <t>Regularna miesięczna kwota oszczędzania</t>
        </is>
      </c>
      <c r="B8" s="4" t="n">
        <v>1000</v>
      </c>
      <c r="C8" s="5" t="inlineStr">
        <is>
          <t>zł</t>
        </is>
      </c>
    </row>
    <row r="9">
      <c r="A9" s="3" t="inlineStr">
        <is>
          <t>Oprocentowanie oszczędności w skali roku</t>
        </is>
      </c>
      <c r="B9" s="7" t="n">
        <v>0.03</v>
      </c>
      <c r="C9" s="5" t="inlineStr">
        <is>
          <t>%</t>
        </is>
      </c>
    </row>
    <row r="10">
      <c r="A10" s="3" t="inlineStr">
        <is>
          <t>Szacowany podatek od odsetek</t>
        </is>
      </c>
      <c r="B10" s="7" t="n">
        <v>0.19</v>
      </c>
      <c r="C10" s="5" t="inlineStr">
        <is>
          <t>%</t>
        </is>
      </c>
    </row>
    <row r="13">
      <c r="A13" s="2" t="inlineStr">
        <is>
          <t>WYNIKI</t>
        </is>
      </c>
    </row>
    <row r="14">
      <c r="A14" s="3" t="inlineStr">
        <is>
          <t>Łączne miesięczne wydatki</t>
        </is>
      </c>
      <c r="B14" s="8">
        <f>SUM(B4:B5)</f>
        <v/>
      </c>
      <c r="C14" t="inlineStr">
        <is>
          <t>zł</t>
        </is>
      </c>
    </row>
    <row r="15">
      <c r="A15" s="3" t="inlineStr">
        <is>
          <t>Docelowa wysokość poduszki</t>
        </is>
      </c>
      <c r="B15" s="9">
        <f>B14*B6</f>
        <v/>
      </c>
      <c r="C15" t="inlineStr">
        <is>
          <t>zł</t>
        </is>
      </c>
    </row>
    <row r="16">
      <c r="A16" s="3" t="inlineStr">
        <is>
          <t>Brakująca kwota do celu</t>
        </is>
      </c>
      <c r="B16" s="9">
        <f>MAX(0,B15-B7)</f>
        <v/>
      </c>
      <c r="C16" t="inlineStr">
        <is>
          <t>zł</t>
        </is>
      </c>
    </row>
    <row r="17">
      <c r="A17" s="3" t="inlineStr">
        <is>
          <t>Poziom realizacji celu</t>
        </is>
      </c>
      <c r="B17" s="10">
        <f>IFERROR(MIN(1,B7/B15),0)</f>
        <v/>
      </c>
      <c r="C17" t="inlineStr">
        <is>
          <t>%</t>
        </is>
      </c>
    </row>
    <row r="18">
      <c r="A18" s="3" t="inlineStr">
        <is>
          <t>Liczba miesięcy do osiągnięcia celu</t>
        </is>
      </c>
      <c r="B18" s="11">
        <f>IF(B16=0,0,IF(B8&lt;=0,999,IFERROR(MATCH(TRUE,'Plan oszczędzania'!D4:D123&gt;=B15,0),999)))</f>
        <v/>
      </c>
      <c r="C18" t="inlineStr">
        <is>
          <t>mies.</t>
        </is>
      </c>
    </row>
    <row r="19">
      <c r="A19" s="3" t="inlineStr">
        <is>
          <t>Szacowany czas budowania poduszki</t>
        </is>
      </c>
      <c r="B19" s="11">
        <f>IF(B16=0,0,IF(B8&lt;=0,999,ROUNDUP(B16/B8,0)))</f>
        <v/>
      </c>
      <c r="C19" t="inlineStr">
        <is>
          <t>mies. bez odsetek</t>
        </is>
      </c>
    </row>
    <row r="20">
      <c r="A20" s="3" t="inlineStr">
        <is>
          <t>Rekomendowany zakres 3–6 miesięcy</t>
        </is>
      </c>
      <c r="B20" s="12">
        <f>B14*3&amp;" – "&amp;B14*6</f>
        <v/>
      </c>
      <c r="C20" t="inlineStr">
        <is>
          <t>zł</t>
        </is>
      </c>
    </row>
    <row r="23">
      <c r="A23" s="13" t="inlineStr">
        <is>
          <t>Poduszka finansowa powinna być łatwo dostępna i bezpieczna. Kalkulator przyjmuje wskazaną liczbę miesięcy wydatków oraz stałą stopę oprocentowania. Nie uwzględnia zmian wydatków, opłat, zmiennego oprocentowania ani sytuacji szczególnych. Kwota docelowa zależy od stabilności dochodów, liczby osób na utrzymaniu i indywidualnego ryzyka.</t>
        </is>
      </c>
    </row>
    <row r="24"/>
  </sheetData>
  <mergeCells count="4">
    <mergeCell ref="A13:C13"/>
    <mergeCell ref="A23:F24"/>
    <mergeCell ref="A3:B3"/>
    <mergeCell ref="A1:F1"/>
  </mergeCells>
  <dataValidations count="7">
    <dataValidation sqref="B4" showDropDown="0" showInputMessage="0" showErrorMessage="0" allowBlank="0" type="decimal" operator="greaterThanOrEqual">
      <formula1>0</formula1>
    </dataValidation>
    <dataValidation sqref="B5" showDropDown="0" showInputMessage="0" showErrorMessage="0" allowBlank="0" type="decimal" operator="greaterThanOrEqual">
      <formula1>0</formula1>
    </dataValidation>
    <dataValidation sqref="B7" showDropDown="0" showInputMessage="0" showErrorMessage="0" allowBlank="0" type="decimal" operator="greaterThanOrEqual">
      <formula1>0</formula1>
    </dataValidation>
    <dataValidation sqref="B8" showDropDown="0" showInputMessage="0" showErrorMessage="0" allowBlank="0" type="decimal" operator="greaterThanOrEqual">
      <formula1>0</formula1>
    </dataValidation>
    <dataValidation sqref="B6" showDropDown="0" showInputMessage="0" showErrorMessage="0" allowBlank="0" type="whole" operator="between">
      <formula1>1</formula1>
      <formula2>24</formula2>
    </dataValidation>
    <dataValidation sqref="B9" showDropDown="0" showInputMessage="0" showErrorMessage="0" allowBlank="0" type="decimal" operator="between">
      <formula1>0</formula1>
      <formula2>1</formula2>
    </dataValidation>
    <dataValidation sqref="B10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4" customWidth="1" min="4" max="4"/>
    <col width="18" customWidth="1" min="5" max="5"/>
  </cols>
  <sheetData>
    <row r="1" ht="32" customHeight="1">
      <c r="A1" s="1" t="inlineStr">
        <is>
          <t>PLAN BUDOWANIA PODUSZKI</t>
        </is>
      </c>
    </row>
    <row r="3" ht="32" customHeight="1">
      <c r="A3" s="14" t="inlineStr">
        <is>
          <t>Miesiąc</t>
        </is>
      </c>
      <c r="B3" s="14" t="inlineStr">
        <is>
          <t>Wpłata</t>
        </is>
      </c>
      <c r="C3" s="14" t="inlineStr">
        <is>
          <t>Odsetki netto</t>
        </is>
      </c>
      <c r="D3" s="14" t="inlineStr">
        <is>
          <t>Saldo na koniec miesiąca</t>
        </is>
      </c>
      <c r="E3" s="14" t="inlineStr">
        <is>
          <t>Postęp celu</t>
        </is>
      </c>
    </row>
    <row r="4">
      <c r="A4" s="15" t="n">
        <v>1</v>
      </c>
      <c r="B4" s="16">
        <f>IF(A4&lt;=120,Kalkulator!$B$8,0)</f>
        <v/>
      </c>
      <c r="C4" s="16">
        <f>Kalkulator!$B$7*((1+Kalkulator!$B$9)^(1/12)-1)*(1-Kalkulator!$B$10)</f>
        <v/>
      </c>
      <c r="D4" s="16">
        <f>IF(A4=1,Kalkulator!$B$7+B4+C4,D3+B4+C4)</f>
        <v/>
      </c>
      <c r="E4" s="17">
        <f>IFERROR(MIN(1,D4/Kalkulator!$B$15),0)</f>
        <v/>
      </c>
    </row>
    <row r="5">
      <c r="A5" s="15" t="n">
        <v>2</v>
      </c>
      <c r="B5" s="16">
        <f>IF(A5&lt;=120,Kalkulator!$B$8,0)</f>
        <v/>
      </c>
      <c r="C5" s="16">
        <f>IF(D4="",0,D4)*((1+Kalkulator!$B$9)^(1/12)-1)*(1-Kalkulator!$B$10)</f>
        <v/>
      </c>
      <c r="D5" s="16">
        <f>IF(A5=1,Kalkulator!$B$7+B5+C5,D4+B5+C5)</f>
        <v/>
      </c>
      <c r="E5" s="17">
        <f>IFERROR(MIN(1,D5/Kalkulator!$B$15),0)</f>
        <v/>
      </c>
    </row>
    <row r="6">
      <c r="A6" s="15" t="n">
        <v>3</v>
      </c>
      <c r="B6" s="16">
        <f>IF(A6&lt;=120,Kalkulator!$B$8,0)</f>
        <v/>
      </c>
      <c r="C6" s="16">
        <f>IF(D5="",0,D5)*((1+Kalkulator!$B$9)^(1/12)-1)*(1-Kalkulator!$B$10)</f>
        <v/>
      </c>
      <c r="D6" s="16">
        <f>IF(A6=1,Kalkulator!$B$7+B6+C6,D5+B6+C6)</f>
        <v/>
      </c>
      <c r="E6" s="17">
        <f>IFERROR(MIN(1,D6/Kalkulator!$B$15),0)</f>
        <v/>
      </c>
    </row>
    <row r="7">
      <c r="A7" s="15" t="n">
        <v>4</v>
      </c>
      <c r="B7" s="16">
        <f>IF(A7&lt;=120,Kalkulator!$B$8,0)</f>
        <v/>
      </c>
      <c r="C7" s="16">
        <f>IF(D6="",0,D6)*((1+Kalkulator!$B$9)^(1/12)-1)*(1-Kalkulator!$B$10)</f>
        <v/>
      </c>
      <c r="D7" s="16">
        <f>IF(A7=1,Kalkulator!$B$7+B7+C7,D6+B7+C7)</f>
        <v/>
      </c>
      <c r="E7" s="17">
        <f>IFERROR(MIN(1,D7/Kalkulator!$B$15),0)</f>
        <v/>
      </c>
    </row>
    <row r="8">
      <c r="A8" s="15" t="n">
        <v>5</v>
      </c>
      <c r="B8" s="16">
        <f>IF(A8&lt;=120,Kalkulator!$B$8,0)</f>
        <v/>
      </c>
      <c r="C8" s="16">
        <f>IF(D7="",0,D7)*((1+Kalkulator!$B$9)^(1/12)-1)*(1-Kalkulator!$B$10)</f>
        <v/>
      </c>
      <c r="D8" s="16">
        <f>IF(A8=1,Kalkulator!$B$7+B8+C8,D7+B8+C8)</f>
        <v/>
      </c>
      <c r="E8" s="17">
        <f>IFERROR(MIN(1,D8/Kalkulator!$B$15),0)</f>
        <v/>
      </c>
    </row>
    <row r="9">
      <c r="A9" s="15" t="n">
        <v>6</v>
      </c>
      <c r="B9" s="16">
        <f>IF(A9&lt;=120,Kalkulator!$B$8,0)</f>
        <v/>
      </c>
      <c r="C9" s="16">
        <f>IF(D8="",0,D8)*((1+Kalkulator!$B$9)^(1/12)-1)*(1-Kalkulator!$B$10)</f>
        <v/>
      </c>
      <c r="D9" s="16">
        <f>IF(A9=1,Kalkulator!$B$7+B9+C9,D8+B9+C9)</f>
        <v/>
      </c>
      <c r="E9" s="17">
        <f>IFERROR(MIN(1,D9/Kalkulator!$B$15),0)</f>
        <v/>
      </c>
    </row>
    <row r="10">
      <c r="A10" s="15" t="n">
        <v>7</v>
      </c>
      <c r="B10" s="16">
        <f>IF(A10&lt;=120,Kalkulator!$B$8,0)</f>
        <v/>
      </c>
      <c r="C10" s="16">
        <f>IF(D9="",0,D9)*((1+Kalkulator!$B$9)^(1/12)-1)*(1-Kalkulator!$B$10)</f>
        <v/>
      </c>
      <c r="D10" s="16">
        <f>IF(A10=1,Kalkulator!$B$7+B10+C10,D9+B10+C10)</f>
        <v/>
      </c>
      <c r="E10" s="17">
        <f>IFERROR(MIN(1,D10/Kalkulator!$B$15),0)</f>
        <v/>
      </c>
    </row>
    <row r="11">
      <c r="A11" s="15" t="n">
        <v>8</v>
      </c>
      <c r="B11" s="16">
        <f>IF(A11&lt;=120,Kalkulator!$B$8,0)</f>
        <v/>
      </c>
      <c r="C11" s="16">
        <f>IF(D10="",0,D10)*((1+Kalkulator!$B$9)^(1/12)-1)*(1-Kalkulator!$B$10)</f>
        <v/>
      </c>
      <c r="D11" s="16">
        <f>IF(A11=1,Kalkulator!$B$7+B11+C11,D10+B11+C11)</f>
        <v/>
      </c>
      <c r="E11" s="17">
        <f>IFERROR(MIN(1,D11/Kalkulator!$B$15),0)</f>
        <v/>
      </c>
    </row>
    <row r="12">
      <c r="A12" s="15" t="n">
        <v>9</v>
      </c>
      <c r="B12" s="16">
        <f>IF(A12&lt;=120,Kalkulator!$B$8,0)</f>
        <v/>
      </c>
      <c r="C12" s="16">
        <f>IF(D11="",0,D11)*((1+Kalkulator!$B$9)^(1/12)-1)*(1-Kalkulator!$B$10)</f>
        <v/>
      </c>
      <c r="D12" s="16">
        <f>IF(A12=1,Kalkulator!$B$7+B12+C12,D11+B12+C12)</f>
        <v/>
      </c>
      <c r="E12" s="17">
        <f>IFERROR(MIN(1,D12/Kalkulator!$B$15),0)</f>
        <v/>
      </c>
    </row>
    <row r="13">
      <c r="A13" s="15" t="n">
        <v>10</v>
      </c>
      <c r="B13" s="16">
        <f>IF(A13&lt;=120,Kalkulator!$B$8,0)</f>
        <v/>
      </c>
      <c r="C13" s="16">
        <f>IF(D12="",0,D12)*((1+Kalkulator!$B$9)^(1/12)-1)*(1-Kalkulator!$B$10)</f>
        <v/>
      </c>
      <c r="D13" s="16">
        <f>IF(A13=1,Kalkulator!$B$7+B13+C13,D12+B13+C13)</f>
        <v/>
      </c>
      <c r="E13" s="17">
        <f>IFERROR(MIN(1,D13/Kalkulator!$B$15),0)</f>
        <v/>
      </c>
    </row>
    <row r="14">
      <c r="A14" s="15" t="n">
        <v>11</v>
      </c>
      <c r="B14" s="16">
        <f>IF(A14&lt;=120,Kalkulator!$B$8,0)</f>
        <v/>
      </c>
      <c r="C14" s="16">
        <f>IF(D13="",0,D13)*((1+Kalkulator!$B$9)^(1/12)-1)*(1-Kalkulator!$B$10)</f>
        <v/>
      </c>
      <c r="D14" s="16">
        <f>IF(A14=1,Kalkulator!$B$7+B14+C14,D13+B14+C14)</f>
        <v/>
      </c>
      <c r="E14" s="17">
        <f>IFERROR(MIN(1,D14/Kalkulator!$B$15),0)</f>
        <v/>
      </c>
    </row>
    <row r="15">
      <c r="A15" s="15" t="n">
        <v>12</v>
      </c>
      <c r="B15" s="16">
        <f>IF(A15&lt;=120,Kalkulator!$B$8,0)</f>
        <v/>
      </c>
      <c r="C15" s="16">
        <f>IF(D14="",0,D14)*((1+Kalkulator!$B$9)^(1/12)-1)*(1-Kalkulator!$B$10)</f>
        <v/>
      </c>
      <c r="D15" s="16">
        <f>IF(A15=1,Kalkulator!$B$7+B15+C15,D14+B15+C15)</f>
        <v/>
      </c>
      <c r="E15" s="17">
        <f>IFERROR(MIN(1,D15/Kalkulator!$B$15),0)</f>
        <v/>
      </c>
    </row>
    <row r="16">
      <c r="A16" s="15" t="n">
        <v>13</v>
      </c>
      <c r="B16" s="16">
        <f>IF(A16&lt;=120,Kalkulator!$B$8,0)</f>
        <v/>
      </c>
      <c r="C16" s="16">
        <f>IF(D15="",0,D15)*((1+Kalkulator!$B$9)^(1/12)-1)*(1-Kalkulator!$B$10)</f>
        <v/>
      </c>
      <c r="D16" s="16">
        <f>IF(A16=1,Kalkulator!$B$7+B16+C16,D15+B16+C16)</f>
        <v/>
      </c>
      <c r="E16" s="17">
        <f>IFERROR(MIN(1,D16/Kalkulator!$B$15),0)</f>
        <v/>
      </c>
    </row>
    <row r="17">
      <c r="A17" s="15" t="n">
        <v>14</v>
      </c>
      <c r="B17" s="16">
        <f>IF(A17&lt;=120,Kalkulator!$B$8,0)</f>
        <v/>
      </c>
      <c r="C17" s="16">
        <f>IF(D16="",0,D16)*((1+Kalkulator!$B$9)^(1/12)-1)*(1-Kalkulator!$B$10)</f>
        <v/>
      </c>
      <c r="D17" s="16">
        <f>IF(A17=1,Kalkulator!$B$7+B17+C17,D16+B17+C17)</f>
        <v/>
      </c>
      <c r="E17" s="17">
        <f>IFERROR(MIN(1,D17/Kalkulator!$B$15),0)</f>
        <v/>
      </c>
    </row>
    <row r="18">
      <c r="A18" s="15" t="n">
        <v>15</v>
      </c>
      <c r="B18" s="16">
        <f>IF(A18&lt;=120,Kalkulator!$B$8,0)</f>
        <v/>
      </c>
      <c r="C18" s="16">
        <f>IF(D17="",0,D17)*((1+Kalkulator!$B$9)^(1/12)-1)*(1-Kalkulator!$B$10)</f>
        <v/>
      </c>
      <c r="D18" s="16">
        <f>IF(A18=1,Kalkulator!$B$7+B18+C18,D17+B18+C18)</f>
        <v/>
      </c>
      <c r="E18" s="17">
        <f>IFERROR(MIN(1,D18/Kalkulator!$B$15),0)</f>
        <v/>
      </c>
    </row>
    <row r="19">
      <c r="A19" s="15" t="n">
        <v>16</v>
      </c>
      <c r="B19" s="16">
        <f>IF(A19&lt;=120,Kalkulator!$B$8,0)</f>
        <v/>
      </c>
      <c r="C19" s="16">
        <f>IF(D18="",0,D18)*((1+Kalkulator!$B$9)^(1/12)-1)*(1-Kalkulator!$B$10)</f>
        <v/>
      </c>
      <c r="D19" s="16">
        <f>IF(A19=1,Kalkulator!$B$7+B19+C19,D18+B19+C19)</f>
        <v/>
      </c>
      <c r="E19" s="17">
        <f>IFERROR(MIN(1,D19/Kalkulator!$B$15),0)</f>
        <v/>
      </c>
    </row>
    <row r="20">
      <c r="A20" s="15" t="n">
        <v>17</v>
      </c>
      <c r="B20" s="16">
        <f>IF(A20&lt;=120,Kalkulator!$B$8,0)</f>
        <v/>
      </c>
      <c r="C20" s="16">
        <f>IF(D19="",0,D19)*((1+Kalkulator!$B$9)^(1/12)-1)*(1-Kalkulator!$B$10)</f>
        <v/>
      </c>
      <c r="D20" s="16">
        <f>IF(A20=1,Kalkulator!$B$7+B20+C20,D19+B20+C20)</f>
        <v/>
      </c>
      <c r="E20" s="17">
        <f>IFERROR(MIN(1,D20/Kalkulator!$B$15),0)</f>
        <v/>
      </c>
    </row>
    <row r="21">
      <c r="A21" s="15" t="n">
        <v>18</v>
      </c>
      <c r="B21" s="16">
        <f>IF(A21&lt;=120,Kalkulator!$B$8,0)</f>
        <v/>
      </c>
      <c r="C21" s="16">
        <f>IF(D20="",0,D20)*((1+Kalkulator!$B$9)^(1/12)-1)*(1-Kalkulator!$B$10)</f>
        <v/>
      </c>
      <c r="D21" s="16">
        <f>IF(A21=1,Kalkulator!$B$7+B21+C21,D20+B21+C21)</f>
        <v/>
      </c>
      <c r="E21" s="17">
        <f>IFERROR(MIN(1,D21/Kalkulator!$B$15),0)</f>
        <v/>
      </c>
    </row>
    <row r="22">
      <c r="A22" s="15" t="n">
        <v>19</v>
      </c>
      <c r="B22" s="16">
        <f>IF(A22&lt;=120,Kalkulator!$B$8,0)</f>
        <v/>
      </c>
      <c r="C22" s="16">
        <f>IF(D21="",0,D21)*((1+Kalkulator!$B$9)^(1/12)-1)*(1-Kalkulator!$B$10)</f>
        <v/>
      </c>
      <c r="D22" s="16">
        <f>IF(A22=1,Kalkulator!$B$7+B22+C22,D21+B22+C22)</f>
        <v/>
      </c>
      <c r="E22" s="17">
        <f>IFERROR(MIN(1,D22/Kalkulator!$B$15),0)</f>
        <v/>
      </c>
    </row>
    <row r="23">
      <c r="A23" s="15" t="n">
        <v>20</v>
      </c>
      <c r="B23" s="16">
        <f>IF(A23&lt;=120,Kalkulator!$B$8,0)</f>
        <v/>
      </c>
      <c r="C23" s="16">
        <f>IF(D22="",0,D22)*((1+Kalkulator!$B$9)^(1/12)-1)*(1-Kalkulator!$B$10)</f>
        <v/>
      </c>
      <c r="D23" s="16">
        <f>IF(A23=1,Kalkulator!$B$7+B23+C23,D22+B23+C23)</f>
        <v/>
      </c>
      <c r="E23" s="17">
        <f>IFERROR(MIN(1,D23/Kalkulator!$B$15),0)</f>
        <v/>
      </c>
    </row>
    <row r="24">
      <c r="A24" s="15" t="n">
        <v>21</v>
      </c>
      <c r="B24" s="16">
        <f>IF(A24&lt;=120,Kalkulator!$B$8,0)</f>
        <v/>
      </c>
      <c r="C24" s="16">
        <f>IF(D23="",0,D23)*((1+Kalkulator!$B$9)^(1/12)-1)*(1-Kalkulator!$B$10)</f>
        <v/>
      </c>
      <c r="D24" s="16">
        <f>IF(A24=1,Kalkulator!$B$7+B24+C24,D23+B24+C24)</f>
        <v/>
      </c>
      <c r="E24" s="17">
        <f>IFERROR(MIN(1,D24/Kalkulator!$B$15),0)</f>
        <v/>
      </c>
    </row>
    <row r="25">
      <c r="A25" s="15" t="n">
        <v>22</v>
      </c>
      <c r="B25" s="16">
        <f>IF(A25&lt;=120,Kalkulator!$B$8,0)</f>
        <v/>
      </c>
      <c r="C25" s="16">
        <f>IF(D24="",0,D24)*((1+Kalkulator!$B$9)^(1/12)-1)*(1-Kalkulator!$B$10)</f>
        <v/>
      </c>
      <c r="D25" s="16">
        <f>IF(A25=1,Kalkulator!$B$7+B25+C25,D24+B25+C25)</f>
        <v/>
      </c>
      <c r="E25" s="17">
        <f>IFERROR(MIN(1,D25/Kalkulator!$B$15),0)</f>
        <v/>
      </c>
    </row>
    <row r="26">
      <c r="A26" s="15" t="n">
        <v>23</v>
      </c>
      <c r="B26" s="16">
        <f>IF(A26&lt;=120,Kalkulator!$B$8,0)</f>
        <v/>
      </c>
      <c r="C26" s="16">
        <f>IF(D25="",0,D25)*((1+Kalkulator!$B$9)^(1/12)-1)*(1-Kalkulator!$B$10)</f>
        <v/>
      </c>
      <c r="D26" s="16">
        <f>IF(A26=1,Kalkulator!$B$7+B26+C26,D25+B26+C26)</f>
        <v/>
      </c>
      <c r="E26" s="17">
        <f>IFERROR(MIN(1,D26/Kalkulator!$B$15),0)</f>
        <v/>
      </c>
    </row>
    <row r="27">
      <c r="A27" s="15" t="n">
        <v>24</v>
      </c>
      <c r="B27" s="16">
        <f>IF(A27&lt;=120,Kalkulator!$B$8,0)</f>
        <v/>
      </c>
      <c r="C27" s="16">
        <f>IF(D26="",0,D26)*((1+Kalkulator!$B$9)^(1/12)-1)*(1-Kalkulator!$B$10)</f>
        <v/>
      </c>
      <c r="D27" s="16">
        <f>IF(A27=1,Kalkulator!$B$7+B27+C27,D26+B27+C27)</f>
        <v/>
      </c>
      <c r="E27" s="17">
        <f>IFERROR(MIN(1,D27/Kalkulator!$B$15),0)</f>
        <v/>
      </c>
    </row>
    <row r="28">
      <c r="A28" s="15" t="n">
        <v>25</v>
      </c>
      <c r="B28" s="16">
        <f>IF(A28&lt;=120,Kalkulator!$B$8,0)</f>
        <v/>
      </c>
      <c r="C28" s="16">
        <f>IF(D27="",0,D27)*((1+Kalkulator!$B$9)^(1/12)-1)*(1-Kalkulator!$B$10)</f>
        <v/>
      </c>
      <c r="D28" s="16">
        <f>IF(A28=1,Kalkulator!$B$7+B28+C28,D27+B28+C28)</f>
        <v/>
      </c>
      <c r="E28" s="17">
        <f>IFERROR(MIN(1,D28/Kalkulator!$B$15),0)</f>
        <v/>
      </c>
    </row>
    <row r="29">
      <c r="A29" s="15" t="n">
        <v>26</v>
      </c>
      <c r="B29" s="16">
        <f>IF(A29&lt;=120,Kalkulator!$B$8,0)</f>
        <v/>
      </c>
      <c r="C29" s="16">
        <f>IF(D28="",0,D28)*((1+Kalkulator!$B$9)^(1/12)-1)*(1-Kalkulator!$B$10)</f>
        <v/>
      </c>
      <c r="D29" s="16">
        <f>IF(A29=1,Kalkulator!$B$7+B29+C29,D28+B29+C29)</f>
        <v/>
      </c>
      <c r="E29" s="17">
        <f>IFERROR(MIN(1,D29/Kalkulator!$B$15),0)</f>
        <v/>
      </c>
    </row>
    <row r="30">
      <c r="A30" s="15" t="n">
        <v>27</v>
      </c>
      <c r="B30" s="16">
        <f>IF(A30&lt;=120,Kalkulator!$B$8,0)</f>
        <v/>
      </c>
      <c r="C30" s="16">
        <f>IF(D29="",0,D29)*((1+Kalkulator!$B$9)^(1/12)-1)*(1-Kalkulator!$B$10)</f>
        <v/>
      </c>
      <c r="D30" s="16">
        <f>IF(A30=1,Kalkulator!$B$7+B30+C30,D29+B30+C30)</f>
        <v/>
      </c>
      <c r="E30" s="17">
        <f>IFERROR(MIN(1,D30/Kalkulator!$B$15),0)</f>
        <v/>
      </c>
    </row>
    <row r="31">
      <c r="A31" s="15" t="n">
        <v>28</v>
      </c>
      <c r="B31" s="16">
        <f>IF(A31&lt;=120,Kalkulator!$B$8,0)</f>
        <v/>
      </c>
      <c r="C31" s="16">
        <f>IF(D30="",0,D30)*((1+Kalkulator!$B$9)^(1/12)-1)*(1-Kalkulator!$B$10)</f>
        <v/>
      </c>
      <c r="D31" s="16">
        <f>IF(A31=1,Kalkulator!$B$7+B31+C31,D30+B31+C31)</f>
        <v/>
      </c>
      <c r="E31" s="17">
        <f>IFERROR(MIN(1,D31/Kalkulator!$B$15),0)</f>
        <v/>
      </c>
    </row>
    <row r="32">
      <c r="A32" s="15" t="n">
        <v>29</v>
      </c>
      <c r="B32" s="16">
        <f>IF(A32&lt;=120,Kalkulator!$B$8,0)</f>
        <v/>
      </c>
      <c r="C32" s="16">
        <f>IF(D31="",0,D31)*((1+Kalkulator!$B$9)^(1/12)-1)*(1-Kalkulator!$B$10)</f>
        <v/>
      </c>
      <c r="D32" s="16">
        <f>IF(A32=1,Kalkulator!$B$7+B32+C32,D31+B32+C32)</f>
        <v/>
      </c>
      <c r="E32" s="17">
        <f>IFERROR(MIN(1,D32/Kalkulator!$B$15),0)</f>
        <v/>
      </c>
    </row>
    <row r="33">
      <c r="A33" s="15" t="n">
        <v>30</v>
      </c>
      <c r="B33" s="16">
        <f>IF(A33&lt;=120,Kalkulator!$B$8,0)</f>
        <v/>
      </c>
      <c r="C33" s="16">
        <f>IF(D32="",0,D32)*((1+Kalkulator!$B$9)^(1/12)-1)*(1-Kalkulator!$B$10)</f>
        <v/>
      </c>
      <c r="D33" s="16">
        <f>IF(A33=1,Kalkulator!$B$7+B33+C33,D32+B33+C33)</f>
        <v/>
      </c>
      <c r="E33" s="17">
        <f>IFERROR(MIN(1,D33/Kalkulator!$B$15),0)</f>
        <v/>
      </c>
    </row>
    <row r="34">
      <c r="A34" s="15" t="n">
        <v>31</v>
      </c>
      <c r="B34" s="16">
        <f>IF(A34&lt;=120,Kalkulator!$B$8,0)</f>
        <v/>
      </c>
      <c r="C34" s="16">
        <f>IF(D33="",0,D33)*((1+Kalkulator!$B$9)^(1/12)-1)*(1-Kalkulator!$B$10)</f>
        <v/>
      </c>
      <c r="D34" s="16">
        <f>IF(A34=1,Kalkulator!$B$7+B34+C34,D33+B34+C34)</f>
        <v/>
      </c>
      <c r="E34" s="17">
        <f>IFERROR(MIN(1,D34/Kalkulator!$B$15),0)</f>
        <v/>
      </c>
    </row>
    <row r="35">
      <c r="A35" s="15" t="n">
        <v>32</v>
      </c>
      <c r="B35" s="16">
        <f>IF(A35&lt;=120,Kalkulator!$B$8,0)</f>
        <v/>
      </c>
      <c r="C35" s="16">
        <f>IF(D34="",0,D34)*((1+Kalkulator!$B$9)^(1/12)-1)*(1-Kalkulator!$B$10)</f>
        <v/>
      </c>
      <c r="D35" s="16">
        <f>IF(A35=1,Kalkulator!$B$7+B35+C35,D34+B35+C35)</f>
        <v/>
      </c>
      <c r="E35" s="17">
        <f>IFERROR(MIN(1,D35/Kalkulator!$B$15),0)</f>
        <v/>
      </c>
    </row>
    <row r="36">
      <c r="A36" s="15" t="n">
        <v>33</v>
      </c>
      <c r="B36" s="16">
        <f>IF(A36&lt;=120,Kalkulator!$B$8,0)</f>
        <v/>
      </c>
      <c r="C36" s="16">
        <f>IF(D35="",0,D35)*((1+Kalkulator!$B$9)^(1/12)-1)*(1-Kalkulator!$B$10)</f>
        <v/>
      </c>
      <c r="D36" s="16">
        <f>IF(A36=1,Kalkulator!$B$7+B36+C36,D35+B36+C36)</f>
        <v/>
      </c>
      <c r="E36" s="17">
        <f>IFERROR(MIN(1,D36/Kalkulator!$B$15),0)</f>
        <v/>
      </c>
    </row>
    <row r="37">
      <c r="A37" s="15" t="n">
        <v>34</v>
      </c>
      <c r="B37" s="16">
        <f>IF(A37&lt;=120,Kalkulator!$B$8,0)</f>
        <v/>
      </c>
      <c r="C37" s="16">
        <f>IF(D36="",0,D36)*((1+Kalkulator!$B$9)^(1/12)-1)*(1-Kalkulator!$B$10)</f>
        <v/>
      </c>
      <c r="D37" s="16">
        <f>IF(A37=1,Kalkulator!$B$7+B37+C37,D36+B37+C37)</f>
        <v/>
      </c>
      <c r="E37" s="17">
        <f>IFERROR(MIN(1,D37/Kalkulator!$B$15),0)</f>
        <v/>
      </c>
    </row>
    <row r="38">
      <c r="A38" s="15" t="n">
        <v>35</v>
      </c>
      <c r="B38" s="16">
        <f>IF(A38&lt;=120,Kalkulator!$B$8,0)</f>
        <v/>
      </c>
      <c r="C38" s="16">
        <f>IF(D37="",0,D37)*((1+Kalkulator!$B$9)^(1/12)-1)*(1-Kalkulator!$B$10)</f>
        <v/>
      </c>
      <c r="D38" s="16">
        <f>IF(A38=1,Kalkulator!$B$7+B38+C38,D37+B38+C38)</f>
        <v/>
      </c>
      <c r="E38" s="17">
        <f>IFERROR(MIN(1,D38/Kalkulator!$B$15),0)</f>
        <v/>
      </c>
    </row>
    <row r="39">
      <c r="A39" s="15" t="n">
        <v>36</v>
      </c>
      <c r="B39" s="16">
        <f>IF(A39&lt;=120,Kalkulator!$B$8,0)</f>
        <v/>
      </c>
      <c r="C39" s="16">
        <f>IF(D38="",0,D38)*((1+Kalkulator!$B$9)^(1/12)-1)*(1-Kalkulator!$B$10)</f>
        <v/>
      </c>
      <c r="D39" s="16">
        <f>IF(A39=1,Kalkulator!$B$7+B39+C39,D38+B39+C39)</f>
        <v/>
      </c>
      <c r="E39" s="17">
        <f>IFERROR(MIN(1,D39/Kalkulator!$B$15),0)</f>
        <v/>
      </c>
    </row>
    <row r="40">
      <c r="A40" s="15" t="n">
        <v>37</v>
      </c>
      <c r="B40" s="16">
        <f>IF(A40&lt;=120,Kalkulator!$B$8,0)</f>
        <v/>
      </c>
      <c r="C40" s="16">
        <f>IF(D39="",0,D39)*((1+Kalkulator!$B$9)^(1/12)-1)*(1-Kalkulator!$B$10)</f>
        <v/>
      </c>
      <c r="D40" s="16">
        <f>IF(A40=1,Kalkulator!$B$7+B40+C40,D39+B40+C40)</f>
        <v/>
      </c>
      <c r="E40" s="17">
        <f>IFERROR(MIN(1,D40/Kalkulator!$B$15),0)</f>
        <v/>
      </c>
    </row>
    <row r="41">
      <c r="A41" s="15" t="n">
        <v>38</v>
      </c>
      <c r="B41" s="16">
        <f>IF(A41&lt;=120,Kalkulator!$B$8,0)</f>
        <v/>
      </c>
      <c r="C41" s="16">
        <f>IF(D40="",0,D40)*((1+Kalkulator!$B$9)^(1/12)-1)*(1-Kalkulator!$B$10)</f>
        <v/>
      </c>
      <c r="D41" s="16">
        <f>IF(A41=1,Kalkulator!$B$7+B41+C41,D40+B41+C41)</f>
        <v/>
      </c>
      <c r="E41" s="17">
        <f>IFERROR(MIN(1,D41/Kalkulator!$B$15),0)</f>
        <v/>
      </c>
    </row>
    <row r="42">
      <c r="A42" s="15" t="n">
        <v>39</v>
      </c>
      <c r="B42" s="16">
        <f>IF(A42&lt;=120,Kalkulator!$B$8,0)</f>
        <v/>
      </c>
      <c r="C42" s="16">
        <f>IF(D41="",0,D41)*((1+Kalkulator!$B$9)^(1/12)-1)*(1-Kalkulator!$B$10)</f>
        <v/>
      </c>
      <c r="D42" s="16">
        <f>IF(A42=1,Kalkulator!$B$7+B42+C42,D41+B42+C42)</f>
        <v/>
      </c>
      <c r="E42" s="17">
        <f>IFERROR(MIN(1,D42/Kalkulator!$B$15),0)</f>
        <v/>
      </c>
    </row>
    <row r="43">
      <c r="A43" s="15" t="n">
        <v>40</v>
      </c>
      <c r="B43" s="16">
        <f>IF(A43&lt;=120,Kalkulator!$B$8,0)</f>
        <v/>
      </c>
      <c r="C43" s="16">
        <f>IF(D42="",0,D42)*((1+Kalkulator!$B$9)^(1/12)-1)*(1-Kalkulator!$B$10)</f>
        <v/>
      </c>
      <c r="D43" s="16">
        <f>IF(A43=1,Kalkulator!$B$7+B43+C43,D42+B43+C43)</f>
        <v/>
      </c>
      <c r="E43" s="17">
        <f>IFERROR(MIN(1,D43/Kalkulator!$B$15),0)</f>
        <v/>
      </c>
    </row>
    <row r="44">
      <c r="A44" s="15" t="n">
        <v>41</v>
      </c>
      <c r="B44" s="16">
        <f>IF(A44&lt;=120,Kalkulator!$B$8,0)</f>
        <v/>
      </c>
      <c r="C44" s="16">
        <f>IF(D43="",0,D43)*((1+Kalkulator!$B$9)^(1/12)-1)*(1-Kalkulator!$B$10)</f>
        <v/>
      </c>
      <c r="D44" s="16">
        <f>IF(A44=1,Kalkulator!$B$7+B44+C44,D43+B44+C44)</f>
        <v/>
      </c>
      <c r="E44" s="17">
        <f>IFERROR(MIN(1,D44/Kalkulator!$B$15),0)</f>
        <v/>
      </c>
    </row>
    <row r="45">
      <c r="A45" s="15" t="n">
        <v>42</v>
      </c>
      <c r="B45" s="16">
        <f>IF(A45&lt;=120,Kalkulator!$B$8,0)</f>
        <v/>
      </c>
      <c r="C45" s="16">
        <f>IF(D44="",0,D44)*((1+Kalkulator!$B$9)^(1/12)-1)*(1-Kalkulator!$B$10)</f>
        <v/>
      </c>
      <c r="D45" s="16">
        <f>IF(A45=1,Kalkulator!$B$7+B45+C45,D44+B45+C45)</f>
        <v/>
      </c>
      <c r="E45" s="17">
        <f>IFERROR(MIN(1,D45/Kalkulator!$B$15),0)</f>
        <v/>
      </c>
    </row>
    <row r="46">
      <c r="A46" s="15" t="n">
        <v>43</v>
      </c>
      <c r="B46" s="16">
        <f>IF(A46&lt;=120,Kalkulator!$B$8,0)</f>
        <v/>
      </c>
      <c r="C46" s="16">
        <f>IF(D45="",0,D45)*((1+Kalkulator!$B$9)^(1/12)-1)*(1-Kalkulator!$B$10)</f>
        <v/>
      </c>
      <c r="D46" s="16">
        <f>IF(A46=1,Kalkulator!$B$7+B46+C46,D45+B46+C46)</f>
        <v/>
      </c>
      <c r="E46" s="17">
        <f>IFERROR(MIN(1,D46/Kalkulator!$B$15),0)</f>
        <v/>
      </c>
    </row>
    <row r="47">
      <c r="A47" s="15" t="n">
        <v>44</v>
      </c>
      <c r="B47" s="16">
        <f>IF(A47&lt;=120,Kalkulator!$B$8,0)</f>
        <v/>
      </c>
      <c r="C47" s="16">
        <f>IF(D46="",0,D46)*((1+Kalkulator!$B$9)^(1/12)-1)*(1-Kalkulator!$B$10)</f>
        <v/>
      </c>
      <c r="D47" s="16">
        <f>IF(A47=1,Kalkulator!$B$7+B47+C47,D46+B47+C47)</f>
        <v/>
      </c>
      <c r="E47" s="17">
        <f>IFERROR(MIN(1,D47/Kalkulator!$B$15),0)</f>
        <v/>
      </c>
    </row>
    <row r="48">
      <c r="A48" s="15" t="n">
        <v>45</v>
      </c>
      <c r="B48" s="16">
        <f>IF(A48&lt;=120,Kalkulator!$B$8,0)</f>
        <v/>
      </c>
      <c r="C48" s="16">
        <f>IF(D47="",0,D47)*((1+Kalkulator!$B$9)^(1/12)-1)*(1-Kalkulator!$B$10)</f>
        <v/>
      </c>
      <c r="D48" s="16">
        <f>IF(A48=1,Kalkulator!$B$7+B48+C48,D47+B48+C48)</f>
        <v/>
      </c>
      <c r="E48" s="17">
        <f>IFERROR(MIN(1,D48/Kalkulator!$B$15),0)</f>
        <v/>
      </c>
    </row>
    <row r="49">
      <c r="A49" s="15" t="n">
        <v>46</v>
      </c>
      <c r="B49" s="16">
        <f>IF(A49&lt;=120,Kalkulator!$B$8,0)</f>
        <v/>
      </c>
      <c r="C49" s="16">
        <f>IF(D48="",0,D48)*((1+Kalkulator!$B$9)^(1/12)-1)*(1-Kalkulator!$B$10)</f>
        <v/>
      </c>
      <c r="D49" s="16">
        <f>IF(A49=1,Kalkulator!$B$7+B49+C49,D48+B49+C49)</f>
        <v/>
      </c>
      <c r="E49" s="17">
        <f>IFERROR(MIN(1,D49/Kalkulator!$B$15),0)</f>
        <v/>
      </c>
    </row>
    <row r="50">
      <c r="A50" s="15" t="n">
        <v>47</v>
      </c>
      <c r="B50" s="16">
        <f>IF(A50&lt;=120,Kalkulator!$B$8,0)</f>
        <v/>
      </c>
      <c r="C50" s="16">
        <f>IF(D49="",0,D49)*((1+Kalkulator!$B$9)^(1/12)-1)*(1-Kalkulator!$B$10)</f>
        <v/>
      </c>
      <c r="D50" s="16">
        <f>IF(A50=1,Kalkulator!$B$7+B50+C50,D49+B50+C50)</f>
        <v/>
      </c>
      <c r="E50" s="17">
        <f>IFERROR(MIN(1,D50/Kalkulator!$B$15),0)</f>
        <v/>
      </c>
    </row>
    <row r="51">
      <c r="A51" s="15" t="n">
        <v>48</v>
      </c>
      <c r="B51" s="16">
        <f>IF(A51&lt;=120,Kalkulator!$B$8,0)</f>
        <v/>
      </c>
      <c r="C51" s="16">
        <f>IF(D50="",0,D50)*((1+Kalkulator!$B$9)^(1/12)-1)*(1-Kalkulator!$B$10)</f>
        <v/>
      </c>
      <c r="D51" s="16">
        <f>IF(A51=1,Kalkulator!$B$7+B51+C51,D50+B51+C51)</f>
        <v/>
      </c>
      <c r="E51" s="17">
        <f>IFERROR(MIN(1,D51/Kalkulator!$B$15),0)</f>
        <v/>
      </c>
    </row>
    <row r="52">
      <c r="A52" s="15" t="n">
        <v>49</v>
      </c>
      <c r="B52" s="16">
        <f>IF(A52&lt;=120,Kalkulator!$B$8,0)</f>
        <v/>
      </c>
      <c r="C52" s="16">
        <f>IF(D51="",0,D51)*((1+Kalkulator!$B$9)^(1/12)-1)*(1-Kalkulator!$B$10)</f>
        <v/>
      </c>
      <c r="D52" s="16">
        <f>IF(A52=1,Kalkulator!$B$7+B52+C52,D51+B52+C52)</f>
        <v/>
      </c>
      <c r="E52" s="17">
        <f>IFERROR(MIN(1,D52/Kalkulator!$B$15),0)</f>
        <v/>
      </c>
    </row>
    <row r="53">
      <c r="A53" s="15" t="n">
        <v>50</v>
      </c>
      <c r="B53" s="16">
        <f>IF(A53&lt;=120,Kalkulator!$B$8,0)</f>
        <v/>
      </c>
      <c r="C53" s="16">
        <f>IF(D52="",0,D52)*((1+Kalkulator!$B$9)^(1/12)-1)*(1-Kalkulator!$B$10)</f>
        <v/>
      </c>
      <c r="D53" s="16">
        <f>IF(A53=1,Kalkulator!$B$7+B53+C53,D52+B53+C53)</f>
        <v/>
      </c>
      <c r="E53" s="17">
        <f>IFERROR(MIN(1,D53/Kalkulator!$B$15),0)</f>
        <v/>
      </c>
    </row>
    <row r="54">
      <c r="A54" s="15" t="n">
        <v>51</v>
      </c>
      <c r="B54" s="16">
        <f>IF(A54&lt;=120,Kalkulator!$B$8,0)</f>
        <v/>
      </c>
      <c r="C54" s="16">
        <f>IF(D53="",0,D53)*((1+Kalkulator!$B$9)^(1/12)-1)*(1-Kalkulator!$B$10)</f>
        <v/>
      </c>
      <c r="D54" s="16">
        <f>IF(A54=1,Kalkulator!$B$7+B54+C54,D53+B54+C54)</f>
        <v/>
      </c>
      <c r="E54" s="17">
        <f>IFERROR(MIN(1,D54/Kalkulator!$B$15),0)</f>
        <v/>
      </c>
    </row>
    <row r="55">
      <c r="A55" s="15" t="n">
        <v>52</v>
      </c>
      <c r="B55" s="16">
        <f>IF(A55&lt;=120,Kalkulator!$B$8,0)</f>
        <v/>
      </c>
      <c r="C55" s="16">
        <f>IF(D54="",0,D54)*((1+Kalkulator!$B$9)^(1/12)-1)*(1-Kalkulator!$B$10)</f>
        <v/>
      </c>
      <c r="D55" s="16">
        <f>IF(A55=1,Kalkulator!$B$7+B55+C55,D54+B55+C55)</f>
        <v/>
      </c>
      <c r="E55" s="17">
        <f>IFERROR(MIN(1,D55/Kalkulator!$B$15),0)</f>
        <v/>
      </c>
    </row>
    <row r="56">
      <c r="A56" s="15" t="n">
        <v>53</v>
      </c>
      <c r="B56" s="16">
        <f>IF(A56&lt;=120,Kalkulator!$B$8,0)</f>
        <v/>
      </c>
      <c r="C56" s="16">
        <f>IF(D55="",0,D55)*((1+Kalkulator!$B$9)^(1/12)-1)*(1-Kalkulator!$B$10)</f>
        <v/>
      </c>
      <c r="D56" s="16">
        <f>IF(A56=1,Kalkulator!$B$7+B56+C56,D55+B56+C56)</f>
        <v/>
      </c>
      <c r="E56" s="17">
        <f>IFERROR(MIN(1,D56/Kalkulator!$B$15),0)</f>
        <v/>
      </c>
    </row>
    <row r="57">
      <c r="A57" s="15" t="n">
        <v>54</v>
      </c>
      <c r="B57" s="16">
        <f>IF(A57&lt;=120,Kalkulator!$B$8,0)</f>
        <v/>
      </c>
      <c r="C57" s="16">
        <f>IF(D56="",0,D56)*((1+Kalkulator!$B$9)^(1/12)-1)*(1-Kalkulator!$B$10)</f>
        <v/>
      </c>
      <c r="D57" s="16">
        <f>IF(A57=1,Kalkulator!$B$7+B57+C57,D56+B57+C57)</f>
        <v/>
      </c>
      <c r="E57" s="17">
        <f>IFERROR(MIN(1,D57/Kalkulator!$B$15),0)</f>
        <v/>
      </c>
    </row>
    <row r="58">
      <c r="A58" s="15" t="n">
        <v>55</v>
      </c>
      <c r="B58" s="16">
        <f>IF(A58&lt;=120,Kalkulator!$B$8,0)</f>
        <v/>
      </c>
      <c r="C58" s="16">
        <f>IF(D57="",0,D57)*((1+Kalkulator!$B$9)^(1/12)-1)*(1-Kalkulator!$B$10)</f>
        <v/>
      </c>
      <c r="D58" s="16">
        <f>IF(A58=1,Kalkulator!$B$7+B58+C58,D57+B58+C58)</f>
        <v/>
      </c>
      <c r="E58" s="17">
        <f>IFERROR(MIN(1,D58/Kalkulator!$B$15),0)</f>
        <v/>
      </c>
    </row>
    <row r="59">
      <c r="A59" s="15" t="n">
        <v>56</v>
      </c>
      <c r="B59" s="16">
        <f>IF(A59&lt;=120,Kalkulator!$B$8,0)</f>
        <v/>
      </c>
      <c r="C59" s="16">
        <f>IF(D58="",0,D58)*((1+Kalkulator!$B$9)^(1/12)-1)*(1-Kalkulator!$B$10)</f>
        <v/>
      </c>
      <c r="D59" s="16">
        <f>IF(A59=1,Kalkulator!$B$7+B59+C59,D58+B59+C59)</f>
        <v/>
      </c>
      <c r="E59" s="17">
        <f>IFERROR(MIN(1,D59/Kalkulator!$B$15),0)</f>
        <v/>
      </c>
    </row>
    <row r="60">
      <c r="A60" s="15" t="n">
        <v>57</v>
      </c>
      <c r="B60" s="16">
        <f>IF(A60&lt;=120,Kalkulator!$B$8,0)</f>
        <v/>
      </c>
      <c r="C60" s="16">
        <f>IF(D59="",0,D59)*((1+Kalkulator!$B$9)^(1/12)-1)*(1-Kalkulator!$B$10)</f>
        <v/>
      </c>
      <c r="D60" s="16">
        <f>IF(A60=1,Kalkulator!$B$7+B60+C60,D59+B60+C60)</f>
        <v/>
      </c>
      <c r="E60" s="17">
        <f>IFERROR(MIN(1,D60/Kalkulator!$B$15),0)</f>
        <v/>
      </c>
    </row>
    <row r="61">
      <c r="A61" s="15" t="n">
        <v>58</v>
      </c>
      <c r="B61" s="16">
        <f>IF(A61&lt;=120,Kalkulator!$B$8,0)</f>
        <v/>
      </c>
      <c r="C61" s="16">
        <f>IF(D60="",0,D60)*((1+Kalkulator!$B$9)^(1/12)-1)*(1-Kalkulator!$B$10)</f>
        <v/>
      </c>
      <c r="D61" s="16">
        <f>IF(A61=1,Kalkulator!$B$7+B61+C61,D60+B61+C61)</f>
        <v/>
      </c>
      <c r="E61" s="17">
        <f>IFERROR(MIN(1,D61/Kalkulator!$B$15),0)</f>
        <v/>
      </c>
    </row>
    <row r="62">
      <c r="A62" s="15" t="n">
        <v>59</v>
      </c>
      <c r="B62" s="16">
        <f>IF(A62&lt;=120,Kalkulator!$B$8,0)</f>
        <v/>
      </c>
      <c r="C62" s="16">
        <f>IF(D61="",0,D61)*((1+Kalkulator!$B$9)^(1/12)-1)*(1-Kalkulator!$B$10)</f>
        <v/>
      </c>
      <c r="D62" s="16">
        <f>IF(A62=1,Kalkulator!$B$7+B62+C62,D61+B62+C62)</f>
        <v/>
      </c>
      <c r="E62" s="17">
        <f>IFERROR(MIN(1,D62/Kalkulator!$B$15),0)</f>
        <v/>
      </c>
    </row>
    <row r="63">
      <c r="A63" s="15" t="n">
        <v>60</v>
      </c>
      <c r="B63" s="16">
        <f>IF(A63&lt;=120,Kalkulator!$B$8,0)</f>
        <v/>
      </c>
      <c r="C63" s="16">
        <f>IF(D62="",0,D62)*((1+Kalkulator!$B$9)^(1/12)-1)*(1-Kalkulator!$B$10)</f>
        <v/>
      </c>
      <c r="D63" s="16">
        <f>IF(A63=1,Kalkulator!$B$7+B63+C63,D62+B63+C63)</f>
        <v/>
      </c>
      <c r="E63" s="17">
        <f>IFERROR(MIN(1,D63/Kalkulator!$B$15),0)</f>
        <v/>
      </c>
    </row>
    <row r="64">
      <c r="A64" s="15" t="n">
        <v>61</v>
      </c>
      <c r="B64" s="16">
        <f>IF(A64&lt;=120,Kalkulator!$B$8,0)</f>
        <v/>
      </c>
      <c r="C64" s="16">
        <f>IF(D63="",0,D63)*((1+Kalkulator!$B$9)^(1/12)-1)*(1-Kalkulator!$B$10)</f>
        <v/>
      </c>
      <c r="D64" s="16">
        <f>IF(A64=1,Kalkulator!$B$7+B64+C64,D63+B64+C64)</f>
        <v/>
      </c>
      <c r="E64" s="17">
        <f>IFERROR(MIN(1,D64/Kalkulator!$B$15),0)</f>
        <v/>
      </c>
    </row>
    <row r="65">
      <c r="A65" s="15" t="n">
        <v>62</v>
      </c>
      <c r="B65" s="16">
        <f>IF(A65&lt;=120,Kalkulator!$B$8,0)</f>
        <v/>
      </c>
      <c r="C65" s="16">
        <f>IF(D64="",0,D64)*((1+Kalkulator!$B$9)^(1/12)-1)*(1-Kalkulator!$B$10)</f>
        <v/>
      </c>
      <c r="D65" s="16">
        <f>IF(A65=1,Kalkulator!$B$7+B65+C65,D64+B65+C65)</f>
        <v/>
      </c>
      <c r="E65" s="17">
        <f>IFERROR(MIN(1,D65/Kalkulator!$B$15),0)</f>
        <v/>
      </c>
    </row>
    <row r="66">
      <c r="A66" s="15" t="n">
        <v>63</v>
      </c>
      <c r="B66" s="16">
        <f>IF(A66&lt;=120,Kalkulator!$B$8,0)</f>
        <v/>
      </c>
      <c r="C66" s="16">
        <f>IF(D65="",0,D65)*((1+Kalkulator!$B$9)^(1/12)-1)*(1-Kalkulator!$B$10)</f>
        <v/>
      </c>
      <c r="D66" s="16">
        <f>IF(A66=1,Kalkulator!$B$7+B66+C66,D65+B66+C66)</f>
        <v/>
      </c>
      <c r="E66" s="17">
        <f>IFERROR(MIN(1,D66/Kalkulator!$B$15),0)</f>
        <v/>
      </c>
    </row>
    <row r="67">
      <c r="A67" s="15" t="n">
        <v>64</v>
      </c>
      <c r="B67" s="16">
        <f>IF(A67&lt;=120,Kalkulator!$B$8,0)</f>
        <v/>
      </c>
      <c r="C67" s="16">
        <f>IF(D66="",0,D66)*((1+Kalkulator!$B$9)^(1/12)-1)*(1-Kalkulator!$B$10)</f>
        <v/>
      </c>
      <c r="D67" s="16">
        <f>IF(A67=1,Kalkulator!$B$7+B67+C67,D66+B67+C67)</f>
        <v/>
      </c>
      <c r="E67" s="17">
        <f>IFERROR(MIN(1,D67/Kalkulator!$B$15),0)</f>
        <v/>
      </c>
    </row>
    <row r="68">
      <c r="A68" s="15" t="n">
        <v>65</v>
      </c>
      <c r="B68" s="16">
        <f>IF(A68&lt;=120,Kalkulator!$B$8,0)</f>
        <v/>
      </c>
      <c r="C68" s="16">
        <f>IF(D67="",0,D67)*((1+Kalkulator!$B$9)^(1/12)-1)*(1-Kalkulator!$B$10)</f>
        <v/>
      </c>
      <c r="D68" s="16">
        <f>IF(A68=1,Kalkulator!$B$7+B68+C68,D67+B68+C68)</f>
        <v/>
      </c>
      <c r="E68" s="17">
        <f>IFERROR(MIN(1,D68/Kalkulator!$B$15),0)</f>
        <v/>
      </c>
    </row>
    <row r="69">
      <c r="A69" s="15" t="n">
        <v>66</v>
      </c>
      <c r="B69" s="16">
        <f>IF(A69&lt;=120,Kalkulator!$B$8,0)</f>
        <v/>
      </c>
      <c r="C69" s="16">
        <f>IF(D68="",0,D68)*((1+Kalkulator!$B$9)^(1/12)-1)*(1-Kalkulator!$B$10)</f>
        <v/>
      </c>
      <c r="D69" s="16">
        <f>IF(A69=1,Kalkulator!$B$7+B69+C69,D68+B69+C69)</f>
        <v/>
      </c>
      <c r="E69" s="17">
        <f>IFERROR(MIN(1,D69/Kalkulator!$B$15),0)</f>
        <v/>
      </c>
    </row>
    <row r="70">
      <c r="A70" s="15" t="n">
        <v>67</v>
      </c>
      <c r="B70" s="16">
        <f>IF(A70&lt;=120,Kalkulator!$B$8,0)</f>
        <v/>
      </c>
      <c r="C70" s="16">
        <f>IF(D69="",0,D69)*((1+Kalkulator!$B$9)^(1/12)-1)*(1-Kalkulator!$B$10)</f>
        <v/>
      </c>
      <c r="D70" s="16">
        <f>IF(A70=1,Kalkulator!$B$7+B70+C70,D69+B70+C70)</f>
        <v/>
      </c>
      <c r="E70" s="17">
        <f>IFERROR(MIN(1,D70/Kalkulator!$B$15),0)</f>
        <v/>
      </c>
    </row>
    <row r="71">
      <c r="A71" s="15" t="n">
        <v>68</v>
      </c>
      <c r="B71" s="16">
        <f>IF(A71&lt;=120,Kalkulator!$B$8,0)</f>
        <v/>
      </c>
      <c r="C71" s="16">
        <f>IF(D70="",0,D70)*((1+Kalkulator!$B$9)^(1/12)-1)*(1-Kalkulator!$B$10)</f>
        <v/>
      </c>
      <c r="D71" s="16">
        <f>IF(A71=1,Kalkulator!$B$7+B71+C71,D70+B71+C71)</f>
        <v/>
      </c>
      <c r="E71" s="17">
        <f>IFERROR(MIN(1,D71/Kalkulator!$B$15),0)</f>
        <v/>
      </c>
    </row>
    <row r="72">
      <c r="A72" s="15" t="n">
        <v>69</v>
      </c>
      <c r="B72" s="16">
        <f>IF(A72&lt;=120,Kalkulator!$B$8,0)</f>
        <v/>
      </c>
      <c r="C72" s="16">
        <f>IF(D71="",0,D71)*((1+Kalkulator!$B$9)^(1/12)-1)*(1-Kalkulator!$B$10)</f>
        <v/>
      </c>
      <c r="D72" s="16">
        <f>IF(A72=1,Kalkulator!$B$7+B72+C72,D71+B72+C72)</f>
        <v/>
      </c>
      <c r="E72" s="17">
        <f>IFERROR(MIN(1,D72/Kalkulator!$B$15),0)</f>
        <v/>
      </c>
    </row>
    <row r="73">
      <c r="A73" s="15" t="n">
        <v>70</v>
      </c>
      <c r="B73" s="16">
        <f>IF(A73&lt;=120,Kalkulator!$B$8,0)</f>
        <v/>
      </c>
      <c r="C73" s="16">
        <f>IF(D72="",0,D72)*((1+Kalkulator!$B$9)^(1/12)-1)*(1-Kalkulator!$B$10)</f>
        <v/>
      </c>
      <c r="D73" s="16">
        <f>IF(A73=1,Kalkulator!$B$7+B73+C73,D72+B73+C73)</f>
        <v/>
      </c>
      <c r="E73" s="17">
        <f>IFERROR(MIN(1,D73/Kalkulator!$B$15),0)</f>
        <v/>
      </c>
    </row>
    <row r="74">
      <c r="A74" s="15" t="n">
        <v>71</v>
      </c>
      <c r="B74" s="16">
        <f>IF(A74&lt;=120,Kalkulator!$B$8,0)</f>
        <v/>
      </c>
      <c r="C74" s="16">
        <f>IF(D73="",0,D73)*((1+Kalkulator!$B$9)^(1/12)-1)*(1-Kalkulator!$B$10)</f>
        <v/>
      </c>
      <c r="D74" s="16">
        <f>IF(A74=1,Kalkulator!$B$7+B74+C74,D73+B74+C74)</f>
        <v/>
      </c>
      <c r="E74" s="17">
        <f>IFERROR(MIN(1,D74/Kalkulator!$B$15),0)</f>
        <v/>
      </c>
    </row>
    <row r="75">
      <c r="A75" s="15" t="n">
        <v>72</v>
      </c>
      <c r="B75" s="16">
        <f>IF(A75&lt;=120,Kalkulator!$B$8,0)</f>
        <v/>
      </c>
      <c r="C75" s="16">
        <f>IF(D74="",0,D74)*((1+Kalkulator!$B$9)^(1/12)-1)*(1-Kalkulator!$B$10)</f>
        <v/>
      </c>
      <c r="D75" s="16">
        <f>IF(A75=1,Kalkulator!$B$7+B75+C75,D74+B75+C75)</f>
        <v/>
      </c>
      <c r="E75" s="17">
        <f>IFERROR(MIN(1,D75/Kalkulator!$B$15),0)</f>
        <v/>
      </c>
    </row>
    <row r="76">
      <c r="A76" s="15" t="n">
        <v>73</v>
      </c>
      <c r="B76" s="16">
        <f>IF(A76&lt;=120,Kalkulator!$B$8,0)</f>
        <v/>
      </c>
      <c r="C76" s="16">
        <f>IF(D75="",0,D75)*((1+Kalkulator!$B$9)^(1/12)-1)*(1-Kalkulator!$B$10)</f>
        <v/>
      </c>
      <c r="D76" s="16">
        <f>IF(A76=1,Kalkulator!$B$7+B76+C76,D75+B76+C76)</f>
        <v/>
      </c>
      <c r="E76" s="17">
        <f>IFERROR(MIN(1,D76/Kalkulator!$B$15),0)</f>
        <v/>
      </c>
    </row>
    <row r="77">
      <c r="A77" s="15" t="n">
        <v>74</v>
      </c>
      <c r="B77" s="16">
        <f>IF(A77&lt;=120,Kalkulator!$B$8,0)</f>
        <v/>
      </c>
      <c r="C77" s="16">
        <f>IF(D76="",0,D76)*((1+Kalkulator!$B$9)^(1/12)-1)*(1-Kalkulator!$B$10)</f>
        <v/>
      </c>
      <c r="D77" s="16">
        <f>IF(A77=1,Kalkulator!$B$7+B77+C77,D76+B77+C77)</f>
        <v/>
      </c>
      <c r="E77" s="17">
        <f>IFERROR(MIN(1,D77/Kalkulator!$B$15),0)</f>
        <v/>
      </c>
    </row>
    <row r="78">
      <c r="A78" s="15" t="n">
        <v>75</v>
      </c>
      <c r="B78" s="16">
        <f>IF(A78&lt;=120,Kalkulator!$B$8,0)</f>
        <v/>
      </c>
      <c r="C78" s="16">
        <f>IF(D77="",0,D77)*((1+Kalkulator!$B$9)^(1/12)-1)*(1-Kalkulator!$B$10)</f>
        <v/>
      </c>
      <c r="D78" s="16">
        <f>IF(A78=1,Kalkulator!$B$7+B78+C78,D77+B78+C78)</f>
        <v/>
      </c>
      <c r="E78" s="17">
        <f>IFERROR(MIN(1,D78/Kalkulator!$B$15),0)</f>
        <v/>
      </c>
    </row>
    <row r="79">
      <c r="A79" s="15" t="n">
        <v>76</v>
      </c>
      <c r="B79" s="16">
        <f>IF(A79&lt;=120,Kalkulator!$B$8,0)</f>
        <v/>
      </c>
      <c r="C79" s="16">
        <f>IF(D78="",0,D78)*((1+Kalkulator!$B$9)^(1/12)-1)*(1-Kalkulator!$B$10)</f>
        <v/>
      </c>
      <c r="D79" s="16">
        <f>IF(A79=1,Kalkulator!$B$7+B79+C79,D78+B79+C79)</f>
        <v/>
      </c>
      <c r="E79" s="17">
        <f>IFERROR(MIN(1,D79/Kalkulator!$B$15),0)</f>
        <v/>
      </c>
    </row>
    <row r="80">
      <c r="A80" s="15" t="n">
        <v>77</v>
      </c>
      <c r="B80" s="16">
        <f>IF(A80&lt;=120,Kalkulator!$B$8,0)</f>
        <v/>
      </c>
      <c r="C80" s="16">
        <f>IF(D79="",0,D79)*((1+Kalkulator!$B$9)^(1/12)-1)*(1-Kalkulator!$B$10)</f>
        <v/>
      </c>
      <c r="D80" s="16">
        <f>IF(A80=1,Kalkulator!$B$7+B80+C80,D79+B80+C80)</f>
        <v/>
      </c>
      <c r="E80" s="17">
        <f>IFERROR(MIN(1,D80/Kalkulator!$B$15),0)</f>
        <v/>
      </c>
    </row>
    <row r="81">
      <c r="A81" s="15" t="n">
        <v>78</v>
      </c>
      <c r="B81" s="16">
        <f>IF(A81&lt;=120,Kalkulator!$B$8,0)</f>
        <v/>
      </c>
      <c r="C81" s="16">
        <f>IF(D80="",0,D80)*((1+Kalkulator!$B$9)^(1/12)-1)*(1-Kalkulator!$B$10)</f>
        <v/>
      </c>
      <c r="D81" s="16">
        <f>IF(A81=1,Kalkulator!$B$7+B81+C81,D80+B81+C81)</f>
        <v/>
      </c>
      <c r="E81" s="17">
        <f>IFERROR(MIN(1,D81/Kalkulator!$B$15),0)</f>
        <v/>
      </c>
    </row>
    <row r="82">
      <c r="A82" s="15" t="n">
        <v>79</v>
      </c>
      <c r="B82" s="16">
        <f>IF(A82&lt;=120,Kalkulator!$B$8,0)</f>
        <v/>
      </c>
      <c r="C82" s="16">
        <f>IF(D81="",0,D81)*((1+Kalkulator!$B$9)^(1/12)-1)*(1-Kalkulator!$B$10)</f>
        <v/>
      </c>
      <c r="D82" s="16">
        <f>IF(A82=1,Kalkulator!$B$7+B82+C82,D81+B82+C82)</f>
        <v/>
      </c>
      <c r="E82" s="17">
        <f>IFERROR(MIN(1,D82/Kalkulator!$B$15),0)</f>
        <v/>
      </c>
    </row>
    <row r="83">
      <c r="A83" s="15" t="n">
        <v>80</v>
      </c>
      <c r="B83" s="16">
        <f>IF(A83&lt;=120,Kalkulator!$B$8,0)</f>
        <v/>
      </c>
      <c r="C83" s="16">
        <f>IF(D82="",0,D82)*((1+Kalkulator!$B$9)^(1/12)-1)*(1-Kalkulator!$B$10)</f>
        <v/>
      </c>
      <c r="D83" s="16">
        <f>IF(A83=1,Kalkulator!$B$7+B83+C83,D82+B83+C83)</f>
        <v/>
      </c>
      <c r="E83" s="17">
        <f>IFERROR(MIN(1,D83/Kalkulator!$B$15),0)</f>
        <v/>
      </c>
    </row>
    <row r="84">
      <c r="A84" s="15" t="n">
        <v>81</v>
      </c>
      <c r="B84" s="16">
        <f>IF(A84&lt;=120,Kalkulator!$B$8,0)</f>
        <v/>
      </c>
      <c r="C84" s="16">
        <f>IF(D83="",0,D83)*((1+Kalkulator!$B$9)^(1/12)-1)*(1-Kalkulator!$B$10)</f>
        <v/>
      </c>
      <c r="D84" s="16">
        <f>IF(A84=1,Kalkulator!$B$7+B84+C84,D83+B84+C84)</f>
        <v/>
      </c>
      <c r="E84" s="17">
        <f>IFERROR(MIN(1,D84/Kalkulator!$B$15),0)</f>
        <v/>
      </c>
    </row>
    <row r="85">
      <c r="A85" s="15" t="n">
        <v>82</v>
      </c>
      <c r="B85" s="16">
        <f>IF(A85&lt;=120,Kalkulator!$B$8,0)</f>
        <v/>
      </c>
      <c r="C85" s="16">
        <f>IF(D84="",0,D84)*((1+Kalkulator!$B$9)^(1/12)-1)*(1-Kalkulator!$B$10)</f>
        <v/>
      </c>
      <c r="D85" s="16">
        <f>IF(A85=1,Kalkulator!$B$7+B85+C85,D84+B85+C85)</f>
        <v/>
      </c>
      <c r="E85" s="17">
        <f>IFERROR(MIN(1,D85/Kalkulator!$B$15),0)</f>
        <v/>
      </c>
    </row>
    <row r="86">
      <c r="A86" s="15" t="n">
        <v>83</v>
      </c>
      <c r="B86" s="16">
        <f>IF(A86&lt;=120,Kalkulator!$B$8,0)</f>
        <v/>
      </c>
      <c r="C86" s="16">
        <f>IF(D85="",0,D85)*((1+Kalkulator!$B$9)^(1/12)-1)*(1-Kalkulator!$B$10)</f>
        <v/>
      </c>
      <c r="D86" s="16">
        <f>IF(A86=1,Kalkulator!$B$7+B86+C86,D85+B86+C86)</f>
        <v/>
      </c>
      <c r="E86" s="17">
        <f>IFERROR(MIN(1,D86/Kalkulator!$B$15),0)</f>
        <v/>
      </c>
    </row>
    <row r="87">
      <c r="A87" s="15" t="n">
        <v>84</v>
      </c>
      <c r="B87" s="16">
        <f>IF(A87&lt;=120,Kalkulator!$B$8,0)</f>
        <v/>
      </c>
      <c r="C87" s="16">
        <f>IF(D86="",0,D86)*((1+Kalkulator!$B$9)^(1/12)-1)*(1-Kalkulator!$B$10)</f>
        <v/>
      </c>
      <c r="D87" s="16">
        <f>IF(A87=1,Kalkulator!$B$7+B87+C87,D86+B87+C87)</f>
        <v/>
      </c>
      <c r="E87" s="17">
        <f>IFERROR(MIN(1,D87/Kalkulator!$B$15),0)</f>
        <v/>
      </c>
    </row>
    <row r="88">
      <c r="A88" s="15" t="n">
        <v>85</v>
      </c>
      <c r="B88" s="16">
        <f>IF(A88&lt;=120,Kalkulator!$B$8,0)</f>
        <v/>
      </c>
      <c r="C88" s="16">
        <f>IF(D87="",0,D87)*((1+Kalkulator!$B$9)^(1/12)-1)*(1-Kalkulator!$B$10)</f>
        <v/>
      </c>
      <c r="D88" s="16">
        <f>IF(A88=1,Kalkulator!$B$7+B88+C88,D87+B88+C88)</f>
        <v/>
      </c>
      <c r="E88" s="17">
        <f>IFERROR(MIN(1,D88/Kalkulator!$B$15),0)</f>
        <v/>
      </c>
    </row>
    <row r="89">
      <c r="A89" s="15" t="n">
        <v>86</v>
      </c>
      <c r="B89" s="16">
        <f>IF(A89&lt;=120,Kalkulator!$B$8,0)</f>
        <v/>
      </c>
      <c r="C89" s="16">
        <f>IF(D88="",0,D88)*((1+Kalkulator!$B$9)^(1/12)-1)*(1-Kalkulator!$B$10)</f>
        <v/>
      </c>
      <c r="D89" s="16">
        <f>IF(A89=1,Kalkulator!$B$7+B89+C89,D88+B89+C89)</f>
        <v/>
      </c>
      <c r="E89" s="17">
        <f>IFERROR(MIN(1,D89/Kalkulator!$B$15),0)</f>
        <v/>
      </c>
    </row>
    <row r="90">
      <c r="A90" s="15" t="n">
        <v>87</v>
      </c>
      <c r="B90" s="16">
        <f>IF(A90&lt;=120,Kalkulator!$B$8,0)</f>
        <v/>
      </c>
      <c r="C90" s="16">
        <f>IF(D89="",0,D89)*((1+Kalkulator!$B$9)^(1/12)-1)*(1-Kalkulator!$B$10)</f>
        <v/>
      </c>
      <c r="D90" s="16">
        <f>IF(A90=1,Kalkulator!$B$7+B90+C90,D89+B90+C90)</f>
        <v/>
      </c>
      <c r="E90" s="17">
        <f>IFERROR(MIN(1,D90/Kalkulator!$B$15),0)</f>
        <v/>
      </c>
    </row>
    <row r="91">
      <c r="A91" s="15" t="n">
        <v>88</v>
      </c>
      <c r="B91" s="16">
        <f>IF(A91&lt;=120,Kalkulator!$B$8,0)</f>
        <v/>
      </c>
      <c r="C91" s="16">
        <f>IF(D90="",0,D90)*((1+Kalkulator!$B$9)^(1/12)-1)*(1-Kalkulator!$B$10)</f>
        <v/>
      </c>
      <c r="D91" s="16">
        <f>IF(A91=1,Kalkulator!$B$7+B91+C91,D90+B91+C91)</f>
        <v/>
      </c>
      <c r="E91" s="17">
        <f>IFERROR(MIN(1,D91/Kalkulator!$B$15),0)</f>
        <v/>
      </c>
    </row>
    <row r="92">
      <c r="A92" s="15" t="n">
        <v>89</v>
      </c>
      <c r="B92" s="16">
        <f>IF(A92&lt;=120,Kalkulator!$B$8,0)</f>
        <v/>
      </c>
      <c r="C92" s="16">
        <f>IF(D91="",0,D91)*((1+Kalkulator!$B$9)^(1/12)-1)*(1-Kalkulator!$B$10)</f>
        <v/>
      </c>
      <c r="D92" s="16">
        <f>IF(A92=1,Kalkulator!$B$7+B92+C92,D91+B92+C92)</f>
        <v/>
      </c>
      <c r="E92" s="17">
        <f>IFERROR(MIN(1,D92/Kalkulator!$B$15),0)</f>
        <v/>
      </c>
    </row>
    <row r="93">
      <c r="A93" s="15" t="n">
        <v>90</v>
      </c>
      <c r="B93" s="16">
        <f>IF(A93&lt;=120,Kalkulator!$B$8,0)</f>
        <v/>
      </c>
      <c r="C93" s="16">
        <f>IF(D92="",0,D92)*((1+Kalkulator!$B$9)^(1/12)-1)*(1-Kalkulator!$B$10)</f>
        <v/>
      </c>
      <c r="D93" s="16">
        <f>IF(A93=1,Kalkulator!$B$7+B93+C93,D92+B93+C93)</f>
        <v/>
      </c>
      <c r="E93" s="17">
        <f>IFERROR(MIN(1,D93/Kalkulator!$B$15),0)</f>
        <v/>
      </c>
    </row>
    <row r="94">
      <c r="A94" s="15" t="n">
        <v>91</v>
      </c>
      <c r="B94" s="16">
        <f>IF(A94&lt;=120,Kalkulator!$B$8,0)</f>
        <v/>
      </c>
      <c r="C94" s="16">
        <f>IF(D93="",0,D93)*((1+Kalkulator!$B$9)^(1/12)-1)*(1-Kalkulator!$B$10)</f>
        <v/>
      </c>
      <c r="D94" s="16">
        <f>IF(A94=1,Kalkulator!$B$7+B94+C94,D93+B94+C94)</f>
        <v/>
      </c>
      <c r="E94" s="17">
        <f>IFERROR(MIN(1,D94/Kalkulator!$B$15),0)</f>
        <v/>
      </c>
    </row>
    <row r="95">
      <c r="A95" s="15" t="n">
        <v>92</v>
      </c>
      <c r="B95" s="16">
        <f>IF(A95&lt;=120,Kalkulator!$B$8,0)</f>
        <v/>
      </c>
      <c r="C95" s="16">
        <f>IF(D94="",0,D94)*((1+Kalkulator!$B$9)^(1/12)-1)*(1-Kalkulator!$B$10)</f>
        <v/>
      </c>
      <c r="D95" s="16">
        <f>IF(A95=1,Kalkulator!$B$7+B95+C95,D94+B95+C95)</f>
        <v/>
      </c>
      <c r="E95" s="17">
        <f>IFERROR(MIN(1,D95/Kalkulator!$B$15),0)</f>
        <v/>
      </c>
    </row>
    <row r="96">
      <c r="A96" s="15" t="n">
        <v>93</v>
      </c>
      <c r="B96" s="16">
        <f>IF(A96&lt;=120,Kalkulator!$B$8,0)</f>
        <v/>
      </c>
      <c r="C96" s="16">
        <f>IF(D95="",0,D95)*((1+Kalkulator!$B$9)^(1/12)-1)*(1-Kalkulator!$B$10)</f>
        <v/>
      </c>
      <c r="D96" s="16">
        <f>IF(A96=1,Kalkulator!$B$7+B96+C96,D95+B96+C96)</f>
        <v/>
      </c>
      <c r="E96" s="17">
        <f>IFERROR(MIN(1,D96/Kalkulator!$B$15),0)</f>
        <v/>
      </c>
    </row>
    <row r="97">
      <c r="A97" s="15" t="n">
        <v>94</v>
      </c>
      <c r="B97" s="16">
        <f>IF(A97&lt;=120,Kalkulator!$B$8,0)</f>
        <v/>
      </c>
      <c r="C97" s="16">
        <f>IF(D96="",0,D96)*((1+Kalkulator!$B$9)^(1/12)-1)*(1-Kalkulator!$B$10)</f>
        <v/>
      </c>
      <c r="D97" s="16">
        <f>IF(A97=1,Kalkulator!$B$7+B97+C97,D96+B97+C97)</f>
        <v/>
      </c>
      <c r="E97" s="17">
        <f>IFERROR(MIN(1,D97/Kalkulator!$B$15),0)</f>
        <v/>
      </c>
    </row>
    <row r="98">
      <c r="A98" s="15" t="n">
        <v>95</v>
      </c>
      <c r="B98" s="16">
        <f>IF(A98&lt;=120,Kalkulator!$B$8,0)</f>
        <v/>
      </c>
      <c r="C98" s="16">
        <f>IF(D97="",0,D97)*((1+Kalkulator!$B$9)^(1/12)-1)*(1-Kalkulator!$B$10)</f>
        <v/>
      </c>
      <c r="D98" s="16">
        <f>IF(A98=1,Kalkulator!$B$7+B98+C98,D97+B98+C98)</f>
        <v/>
      </c>
      <c r="E98" s="17">
        <f>IFERROR(MIN(1,D98/Kalkulator!$B$15),0)</f>
        <v/>
      </c>
    </row>
    <row r="99">
      <c r="A99" s="15" t="n">
        <v>96</v>
      </c>
      <c r="B99" s="16">
        <f>IF(A99&lt;=120,Kalkulator!$B$8,0)</f>
        <v/>
      </c>
      <c r="C99" s="16">
        <f>IF(D98="",0,D98)*((1+Kalkulator!$B$9)^(1/12)-1)*(1-Kalkulator!$B$10)</f>
        <v/>
      </c>
      <c r="D99" s="16">
        <f>IF(A99=1,Kalkulator!$B$7+B99+C99,D98+B99+C99)</f>
        <v/>
      </c>
      <c r="E99" s="17">
        <f>IFERROR(MIN(1,D99/Kalkulator!$B$15),0)</f>
        <v/>
      </c>
    </row>
    <row r="100">
      <c r="A100" s="15" t="n">
        <v>97</v>
      </c>
      <c r="B100" s="16">
        <f>IF(A100&lt;=120,Kalkulator!$B$8,0)</f>
        <v/>
      </c>
      <c r="C100" s="16">
        <f>IF(D99="",0,D99)*((1+Kalkulator!$B$9)^(1/12)-1)*(1-Kalkulator!$B$10)</f>
        <v/>
      </c>
      <c r="D100" s="16">
        <f>IF(A100=1,Kalkulator!$B$7+B100+C100,D99+B100+C100)</f>
        <v/>
      </c>
      <c r="E100" s="17">
        <f>IFERROR(MIN(1,D100/Kalkulator!$B$15),0)</f>
        <v/>
      </c>
    </row>
    <row r="101">
      <c r="A101" s="15" t="n">
        <v>98</v>
      </c>
      <c r="B101" s="16">
        <f>IF(A101&lt;=120,Kalkulator!$B$8,0)</f>
        <v/>
      </c>
      <c r="C101" s="16">
        <f>IF(D100="",0,D100)*((1+Kalkulator!$B$9)^(1/12)-1)*(1-Kalkulator!$B$10)</f>
        <v/>
      </c>
      <c r="D101" s="16">
        <f>IF(A101=1,Kalkulator!$B$7+B101+C101,D100+B101+C101)</f>
        <v/>
      </c>
      <c r="E101" s="17">
        <f>IFERROR(MIN(1,D101/Kalkulator!$B$15),0)</f>
        <v/>
      </c>
    </row>
    <row r="102">
      <c r="A102" s="15" t="n">
        <v>99</v>
      </c>
      <c r="B102" s="16">
        <f>IF(A102&lt;=120,Kalkulator!$B$8,0)</f>
        <v/>
      </c>
      <c r="C102" s="16">
        <f>IF(D101="",0,D101)*((1+Kalkulator!$B$9)^(1/12)-1)*(1-Kalkulator!$B$10)</f>
        <v/>
      </c>
      <c r="D102" s="16">
        <f>IF(A102=1,Kalkulator!$B$7+B102+C102,D101+B102+C102)</f>
        <v/>
      </c>
      <c r="E102" s="17">
        <f>IFERROR(MIN(1,D102/Kalkulator!$B$15),0)</f>
        <v/>
      </c>
    </row>
    <row r="103">
      <c r="A103" s="15" t="n">
        <v>100</v>
      </c>
      <c r="B103" s="16">
        <f>IF(A103&lt;=120,Kalkulator!$B$8,0)</f>
        <v/>
      </c>
      <c r="C103" s="16">
        <f>IF(D102="",0,D102)*((1+Kalkulator!$B$9)^(1/12)-1)*(1-Kalkulator!$B$10)</f>
        <v/>
      </c>
      <c r="D103" s="16">
        <f>IF(A103=1,Kalkulator!$B$7+B103+C103,D102+B103+C103)</f>
        <v/>
      </c>
      <c r="E103" s="17">
        <f>IFERROR(MIN(1,D103/Kalkulator!$B$15),0)</f>
        <v/>
      </c>
    </row>
    <row r="104">
      <c r="A104" s="15" t="n">
        <v>101</v>
      </c>
      <c r="B104" s="16">
        <f>IF(A104&lt;=120,Kalkulator!$B$8,0)</f>
        <v/>
      </c>
      <c r="C104" s="16">
        <f>IF(D103="",0,D103)*((1+Kalkulator!$B$9)^(1/12)-1)*(1-Kalkulator!$B$10)</f>
        <v/>
      </c>
      <c r="D104" s="16">
        <f>IF(A104=1,Kalkulator!$B$7+B104+C104,D103+B104+C104)</f>
        <v/>
      </c>
      <c r="E104" s="17">
        <f>IFERROR(MIN(1,D104/Kalkulator!$B$15),0)</f>
        <v/>
      </c>
    </row>
    <row r="105">
      <c r="A105" s="15" t="n">
        <v>102</v>
      </c>
      <c r="B105" s="16">
        <f>IF(A105&lt;=120,Kalkulator!$B$8,0)</f>
        <v/>
      </c>
      <c r="C105" s="16">
        <f>IF(D104="",0,D104)*((1+Kalkulator!$B$9)^(1/12)-1)*(1-Kalkulator!$B$10)</f>
        <v/>
      </c>
      <c r="D105" s="16">
        <f>IF(A105=1,Kalkulator!$B$7+B105+C105,D104+B105+C105)</f>
        <v/>
      </c>
      <c r="E105" s="17">
        <f>IFERROR(MIN(1,D105/Kalkulator!$B$15),0)</f>
        <v/>
      </c>
    </row>
    <row r="106">
      <c r="A106" s="15" t="n">
        <v>103</v>
      </c>
      <c r="B106" s="16">
        <f>IF(A106&lt;=120,Kalkulator!$B$8,0)</f>
        <v/>
      </c>
      <c r="C106" s="16">
        <f>IF(D105="",0,D105)*((1+Kalkulator!$B$9)^(1/12)-1)*(1-Kalkulator!$B$10)</f>
        <v/>
      </c>
      <c r="D106" s="16">
        <f>IF(A106=1,Kalkulator!$B$7+B106+C106,D105+B106+C106)</f>
        <v/>
      </c>
      <c r="E106" s="17">
        <f>IFERROR(MIN(1,D106/Kalkulator!$B$15),0)</f>
        <v/>
      </c>
    </row>
    <row r="107">
      <c r="A107" s="15" t="n">
        <v>104</v>
      </c>
      <c r="B107" s="16">
        <f>IF(A107&lt;=120,Kalkulator!$B$8,0)</f>
        <v/>
      </c>
      <c r="C107" s="16">
        <f>IF(D106="",0,D106)*((1+Kalkulator!$B$9)^(1/12)-1)*(1-Kalkulator!$B$10)</f>
        <v/>
      </c>
      <c r="D107" s="16">
        <f>IF(A107=1,Kalkulator!$B$7+B107+C107,D106+B107+C107)</f>
        <v/>
      </c>
      <c r="E107" s="17">
        <f>IFERROR(MIN(1,D107/Kalkulator!$B$15),0)</f>
        <v/>
      </c>
    </row>
    <row r="108">
      <c r="A108" s="15" t="n">
        <v>105</v>
      </c>
      <c r="B108" s="16">
        <f>IF(A108&lt;=120,Kalkulator!$B$8,0)</f>
        <v/>
      </c>
      <c r="C108" s="16">
        <f>IF(D107="",0,D107)*((1+Kalkulator!$B$9)^(1/12)-1)*(1-Kalkulator!$B$10)</f>
        <v/>
      </c>
      <c r="D108" s="16">
        <f>IF(A108=1,Kalkulator!$B$7+B108+C108,D107+B108+C108)</f>
        <v/>
      </c>
      <c r="E108" s="17">
        <f>IFERROR(MIN(1,D108/Kalkulator!$B$15),0)</f>
        <v/>
      </c>
    </row>
    <row r="109">
      <c r="A109" s="15" t="n">
        <v>106</v>
      </c>
      <c r="B109" s="16">
        <f>IF(A109&lt;=120,Kalkulator!$B$8,0)</f>
        <v/>
      </c>
      <c r="C109" s="16">
        <f>IF(D108="",0,D108)*((1+Kalkulator!$B$9)^(1/12)-1)*(1-Kalkulator!$B$10)</f>
        <v/>
      </c>
      <c r="D109" s="16">
        <f>IF(A109=1,Kalkulator!$B$7+B109+C109,D108+B109+C109)</f>
        <v/>
      </c>
      <c r="E109" s="17">
        <f>IFERROR(MIN(1,D109/Kalkulator!$B$15),0)</f>
        <v/>
      </c>
    </row>
    <row r="110">
      <c r="A110" s="15" t="n">
        <v>107</v>
      </c>
      <c r="B110" s="16">
        <f>IF(A110&lt;=120,Kalkulator!$B$8,0)</f>
        <v/>
      </c>
      <c r="C110" s="16">
        <f>IF(D109="",0,D109)*((1+Kalkulator!$B$9)^(1/12)-1)*(1-Kalkulator!$B$10)</f>
        <v/>
      </c>
      <c r="D110" s="16">
        <f>IF(A110=1,Kalkulator!$B$7+B110+C110,D109+B110+C110)</f>
        <v/>
      </c>
      <c r="E110" s="17">
        <f>IFERROR(MIN(1,D110/Kalkulator!$B$15),0)</f>
        <v/>
      </c>
    </row>
    <row r="111">
      <c r="A111" s="15" t="n">
        <v>108</v>
      </c>
      <c r="B111" s="16">
        <f>IF(A111&lt;=120,Kalkulator!$B$8,0)</f>
        <v/>
      </c>
      <c r="C111" s="16">
        <f>IF(D110="",0,D110)*((1+Kalkulator!$B$9)^(1/12)-1)*(1-Kalkulator!$B$10)</f>
        <v/>
      </c>
      <c r="D111" s="16">
        <f>IF(A111=1,Kalkulator!$B$7+B111+C111,D110+B111+C111)</f>
        <v/>
      </c>
      <c r="E111" s="17">
        <f>IFERROR(MIN(1,D111/Kalkulator!$B$15),0)</f>
        <v/>
      </c>
    </row>
    <row r="112">
      <c r="A112" s="15" t="n">
        <v>109</v>
      </c>
      <c r="B112" s="16">
        <f>IF(A112&lt;=120,Kalkulator!$B$8,0)</f>
        <v/>
      </c>
      <c r="C112" s="16">
        <f>IF(D111="",0,D111)*((1+Kalkulator!$B$9)^(1/12)-1)*(1-Kalkulator!$B$10)</f>
        <v/>
      </c>
      <c r="D112" s="16">
        <f>IF(A112=1,Kalkulator!$B$7+B112+C112,D111+B112+C112)</f>
        <v/>
      </c>
      <c r="E112" s="17">
        <f>IFERROR(MIN(1,D112/Kalkulator!$B$15),0)</f>
        <v/>
      </c>
    </row>
    <row r="113">
      <c r="A113" s="15" t="n">
        <v>110</v>
      </c>
      <c r="B113" s="16">
        <f>IF(A113&lt;=120,Kalkulator!$B$8,0)</f>
        <v/>
      </c>
      <c r="C113" s="16">
        <f>IF(D112="",0,D112)*((1+Kalkulator!$B$9)^(1/12)-1)*(1-Kalkulator!$B$10)</f>
        <v/>
      </c>
      <c r="D113" s="16">
        <f>IF(A113=1,Kalkulator!$B$7+B113+C113,D112+B113+C113)</f>
        <v/>
      </c>
      <c r="E113" s="17">
        <f>IFERROR(MIN(1,D113/Kalkulator!$B$15),0)</f>
        <v/>
      </c>
    </row>
    <row r="114">
      <c r="A114" s="15" t="n">
        <v>111</v>
      </c>
      <c r="B114" s="16">
        <f>IF(A114&lt;=120,Kalkulator!$B$8,0)</f>
        <v/>
      </c>
      <c r="C114" s="16">
        <f>IF(D113="",0,D113)*((1+Kalkulator!$B$9)^(1/12)-1)*(1-Kalkulator!$B$10)</f>
        <v/>
      </c>
      <c r="D114" s="16">
        <f>IF(A114=1,Kalkulator!$B$7+B114+C114,D113+B114+C114)</f>
        <v/>
      </c>
      <c r="E114" s="17">
        <f>IFERROR(MIN(1,D114/Kalkulator!$B$15),0)</f>
        <v/>
      </c>
    </row>
    <row r="115">
      <c r="A115" s="15" t="n">
        <v>112</v>
      </c>
      <c r="B115" s="16">
        <f>IF(A115&lt;=120,Kalkulator!$B$8,0)</f>
        <v/>
      </c>
      <c r="C115" s="16">
        <f>IF(D114="",0,D114)*((1+Kalkulator!$B$9)^(1/12)-1)*(1-Kalkulator!$B$10)</f>
        <v/>
      </c>
      <c r="D115" s="16">
        <f>IF(A115=1,Kalkulator!$B$7+B115+C115,D114+B115+C115)</f>
        <v/>
      </c>
      <c r="E115" s="17">
        <f>IFERROR(MIN(1,D115/Kalkulator!$B$15),0)</f>
        <v/>
      </c>
    </row>
    <row r="116">
      <c r="A116" s="15" t="n">
        <v>113</v>
      </c>
      <c r="B116" s="16">
        <f>IF(A116&lt;=120,Kalkulator!$B$8,0)</f>
        <v/>
      </c>
      <c r="C116" s="16">
        <f>IF(D115="",0,D115)*((1+Kalkulator!$B$9)^(1/12)-1)*(1-Kalkulator!$B$10)</f>
        <v/>
      </c>
      <c r="D116" s="16">
        <f>IF(A116=1,Kalkulator!$B$7+B116+C116,D115+B116+C116)</f>
        <v/>
      </c>
      <c r="E116" s="17">
        <f>IFERROR(MIN(1,D116/Kalkulator!$B$15),0)</f>
        <v/>
      </c>
    </row>
    <row r="117">
      <c r="A117" s="15" t="n">
        <v>114</v>
      </c>
      <c r="B117" s="16">
        <f>IF(A117&lt;=120,Kalkulator!$B$8,0)</f>
        <v/>
      </c>
      <c r="C117" s="16">
        <f>IF(D116="",0,D116)*((1+Kalkulator!$B$9)^(1/12)-1)*(1-Kalkulator!$B$10)</f>
        <v/>
      </c>
      <c r="D117" s="16">
        <f>IF(A117=1,Kalkulator!$B$7+B117+C117,D116+B117+C117)</f>
        <v/>
      </c>
      <c r="E117" s="17">
        <f>IFERROR(MIN(1,D117/Kalkulator!$B$15),0)</f>
        <v/>
      </c>
    </row>
    <row r="118">
      <c r="A118" s="15" t="n">
        <v>115</v>
      </c>
      <c r="B118" s="16">
        <f>IF(A118&lt;=120,Kalkulator!$B$8,0)</f>
        <v/>
      </c>
      <c r="C118" s="16">
        <f>IF(D117="",0,D117)*((1+Kalkulator!$B$9)^(1/12)-1)*(1-Kalkulator!$B$10)</f>
        <v/>
      </c>
      <c r="D118" s="16">
        <f>IF(A118=1,Kalkulator!$B$7+B118+C118,D117+B118+C118)</f>
        <v/>
      </c>
      <c r="E118" s="17">
        <f>IFERROR(MIN(1,D118/Kalkulator!$B$15),0)</f>
        <v/>
      </c>
    </row>
    <row r="119">
      <c r="A119" s="15" t="n">
        <v>116</v>
      </c>
      <c r="B119" s="16">
        <f>IF(A119&lt;=120,Kalkulator!$B$8,0)</f>
        <v/>
      </c>
      <c r="C119" s="16">
        <f>IF(D118="",0,D118)*((1+Kalkulator!$B$9)^(1/12)-1)*(1-Kalkulator!$B$10)</f>
        <v/>
      </c>
      <c r="D119" s="16">
        <f>IF(A119=1,Kalkulator!$B$7+B119+C119,D118+B119+C119)</f>
        <v/>
      </c>
      <c r="E119" s="17">
        <f>IFERROR(MIN(1,D119/Kalkulator!$B$15),0)</f>
        <v/>
      </c>
    </row>
    <row r="120">
      <c r="A120" s="15" t="n">
        <v>117</v>
      </c>
      <c r="B120" s="16">
        <f>IF(A120&lt;=120,Kalkulator!$B$8,0)</f>
        <v/>
      </c>
      <c r="C120" s="16">
        <f>IF(D119="",0,D119)*((1+Kalkulator!$B$9)^(1/12)-1)*(1-Kalkulator!$B$10)</f>
        <v/>
      </c>
      <c r="D120" s="16">
        <f>IF(A120=1,Kalkulator!$B$7+B120+C120,D119+B120+C120)</f>
        <v/>
      </c>
      <c r="E120" s="17">
        <f>IFERROR(MIN(1,D120/Kalkulator!$B$15),0)</f>
        <v/>
      </c>
    </row>
    <row r="121">
      <c r="A121" s="15" t="n">
        <v>118</v>
      </c>
      <c r="B121" s="16">
        <f>IF(A121&lt;=120,Kalkulator!$B$8,0)</f>
        <v/>
      </c>
      <c r="C121" s="16">
        <f>IF(D120="",0,D120)*((1+Kalkulator!$B$9)^(1/12)-1)*(1-Kalkulator!$B$10)</f>
        <v/>
      </c>
      <c r="D121" s="16">
        <f>IF(A121=1,Kalkulator!$B$7+B121+C121,D120+B121+C121)</f>
        <v/>
      </c>
      <c r="E121" s="17">
        <f>IFERROR(MIN(1,D121/Kalkulator!$B$15),0)</f>
        <v/>
      </c>
    </row>
    <row r="122">
      <c r="A122" s="15" t="n">
        <v>119</v>
      </c>
      <c r="B122" s="16">
        <f>IF(A122&lt;=120,Kalkulator!$B$8,0)</f>
        <v/>
      </c>
      <c r="C122" s="16">
        <f>IF(D121="",0,D121)*((1+Kalkulator!$B$9)^(1/12)-1)*(1-Kalkulator!$B$10)</f>
        <v/>
      </c>
      <c r="D122" s="16">
        <f>IF(A122=1,Kalkulator!$B$7+B122+C122,D121+B122+C122)</f>
        <v/>
      </c>
      <c r="E122" s="17">
        <f>IFERROR(MIN(1,D122/Kalkulator!$B$15),0)</f>
        <v/>
      </c>
    </row>
    <row r="123">
      <c r="A123" s="15" t="n">
        <v>120</v>
      </c>
      <c r="B123" s="16">
        <f>IF(A123&lt;=120,Kalkulator!$B$8,0)</f>
        <v/>
      </c>
      <c r="C123" s="16">
        <f>IF(D122="",0,D122)*((1+Kalkulator!$B$9)^(1/12)-1)*(1-Kalkulator!$B$10)</f>
        <v/>
      </c>
      <c r="D123" s="16">
        <f>IF(A123=1,Kalkulator!$B$7+B123+C123,D122+B123+C123)</f>
        <v/>
      </c>
      <c r="E123" s="17">
        <f>IFERROR(MIN(1,D123/Kalkulator!$B$15),0)</f>
        <v/>
      </c>
    </row>
  </sheetData>
  <mergeCells count="1">
    <mergeCell ref="A1:E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zoomScale="9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1" t="inlineStr">
        <is>
          <t>INSTRUKCJA</t>
        </is>
      </c>
    </row>
    <row r="3" ht="44" customHeight="1">
      <c r="A3" s="18" t="inlineStr">
        <is>
          <t>1. Wydatki</t>
        </is>
      </c>
      <c r="B3" s="19" t="inlineStr">
        <is>
          <t>Wpisz miesięczne niezbędne wydatki oraz pozostałe wydatki, które chcesz uwzględnić w zabezpieczeniu.</t>
        </is>
      </c>
    </row>
    <row r="4" ht="44" customHeight="1">
      <c r="A4" s="18" t="inlineStr">
        <is>
          <t>2. Cel</t>
        </is>
      </c>
      <c r="B4" s="19" t="inlineStr">
        <is>
          <t>Wybierz liczbę miesięcy, na które ma wystarczyć poduszka. Często rozważa się zakres 3–6 miesięcy, a przy niestabilnych dochodach lub większych zobowiązaniach dłuższy okres.</t>
        </is>
      </c>
    </row>
    <row r="5" ht="44" customHeight="1">
      <c r="A5" s="18" t="inlineStr">
        <is>
          <t>3. Obecne środki</t>
        </is>
      </c>
      <c r="B5" s="19" t="inlineStr">
        <is>
          <t>Podaj kwotę, którą już masz odłożoną, oraz miesięczną kwotę regularnego oszczędzania.</t>
        </is>
      </c>
    </row>
    <row r="6" ht="44" customHeight="1">
      <c r="A6" s="18" t="inlineStr">
        <is>
          <t>4. Oprocentowanie</t>
        </is>
      </c>
      <c r="B6" s="19" t="inlineStr">
        <is>
          <t>Opcjonalnie uwzględnij roczne oprocentowanie oszczędności i szacowany podatek od odsetek. Rzeczywiste stawki mogą się zmieniać.</t>
        </is>
      </c>
    </row>
    <row r="7" ht="44" customHeight="1">
      <c r="A7" s="18" t="inlineStr">
        <is>
          <t>5. Plan oszczędzania</t>
        </is>
      </c>
      <c r="B7" s="19" t="inlineStr">
        <is>
          <t>Arkusz pokazuje szacowany wzrost salda miesiąc po miesiącu, przy założeniu stałych wpłat i oprocentowania.</t>
        </is>
      </c>
    </row>
    <row r="8" ht="44" customHeight="1">
      <c r="A8" s="18" t="inlineStr">
        <is>
          <t>Ważne</t>
        </is>
      </c>
      <c r="B8" s="19" t="inlineStr">
        <is>
          <t>To narzędzie edukacyjne. Poduszka finansowa zwykle powinna być przechowywana w płynnych, niskiego ryzyka rozwiązaniach, a nie w aktywach o dużej zmienności. Dobierz cel do swojej sytuacji.</t>
        </is>
      </c>
    </row>
  </sheetData>
  <mergeCells count="7">
    <mergeCell ref="B4:F4"/>
    <mergeCell ref="B7:F7"/>
    <mergeCell ref="B6:F6"/>
    <mergeCell ref="A1:F1"/>
    <mergeCell ref="B3:F3"/>
    <mergeCell ref="B5:F5"/>
    <mergeCell ref="B8:F8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2026-11-06T17:48:23Z</dcterms:created>
  <dcterms:modified xmlns:dcterms="http://purl.org/dc/terms/" xmlns:xsi="http://www.w3.org/2001/XMLSchema-instance" xsi:type="dcterms:W3CDTF">2026-11-06T17:48:23Z</dcterms:modified>
</cp:coreProperties>
</file>