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" sheetId="1" state="visible" r:id="rId1"/>
    <sheet xmlns:r="http://schemas.openxmlformats.org/officeDocument/2006/relationships" name="Prognoza" sheetId="2" state="visible" r:id="rId2"/>
    <sheet xmlns:r="http://schemas.openxmlformats.org/officeDocument/2006/relationships" name="Instrukcja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b val="1"/>
      <color rgb="00FFFFFF"/>
    </font>
    <font>
      <color rgb="0014243A"/>
    </font>
    <font>
      <b val="1"/>
      <color rgb="0014243A"/>
    </font>
    <font>
      <i val="1"/>
      <color rgb="0064748B"/>
      <sz val="9"/>
    </font>
    <font>
      <color rgb="0064748B"/>
      <sz val="9"/>
    </font>
    <font>
      <color rgb="0014243A"/>
      <sz val="9"/>
    </font>
  </fonts>
  <fills count="7">
    <fill>
      <patternFill/>
    </fill>
    <fill>
      <patternFill patternType="gray125"/>
    </fill>
    <fill>
      <patternFill patternType="solid">
        <fgColor rgb="0014243A"/>
      </patternFill>
    </fill>
    <fill>
      <patternFill patternType="solid">
        <fgColor rgb="00203A59"/>
      </patternFill>
    </fill>
    <fill>
      <patternFill patternType="solid">
        <fgColor rgb="00F7F0DE"/>
      </patternFill>
    </fill>
    <fill>
      <patternFill patternType="solid">
        <fgColor rgb="00F3F6FA"/>
      </patternFill>
    </fill>
    <fill>
      <patternFill patternType="solid">
        <fgColor rgb="00DDEFE5"/>
      </patternFill>
    </fill>
  </fills>
  <borders count="3">
    <border>
      <left/>
      <right/>
      <top/>
      <bottom/>
      <diagonal/>
    </border>
    <border>
      <bottom style="thin">
        <color rgb="00D6B56D"/>
      </bottom>
    </border>
    <border>
      <bottom style="thin">
        <color rgb="00DCE3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3" fillId="0" borderId="0" pivotButton="0" quotePrefix="0" xfId="0"/>
    <xf numFmtId="0" fontId="4" fillId="4" borderId="1" pivotButton="0" quotePrefix="0" xfId="0"/>
    <xf numFmtId="0" fontId="5" fillId="0" borderId="0" pivotButton="0" quotePrefix="0" xfId="0"/>
    <xf numFmtId="164" fontId="4" fillId="4" borderId="1" pivotButton="0" quotePrefix="0" xfId="0"/>
    <xf numFmtId="10" fontId="4" fillId="4" borderId="1" pivotButton="0" quotePrefix="0" xfId="0"/>
    <xf numFmtId="1" fontId="4" fillId="5" borderId="0" pivotButton="0" quotePrefix="0" xfId="0"/>
    <xf numFmtId="164" fontId="4" fillId="6" borderId="0" pivotButton="0" quotePrefix="0" xfId="0"/>
    <xf numFmtId="164" fontId="4" fillId="5" borderId="0" pivotButton="0" quotePrefix="0" xfId="0"/>
    <xf numFmtId="0" fontId="6" fillId="5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wrapText="1"/>
    </xf>
    <xf numFmtId="0" fontId="7" fillId="0" borderId="2" pivotButton="0" quotePrefix="0" xfId="0"/>
    <xf numFmtId="164" fontId="7" fillId="0" borderId="2" pivotButton="0" quotePrefix="0" xfId="0"/>
    <xf numFmtId="0" fontId="4" fillId="4" borderId="0" pivotButton="0" quotePrefix="0" xfId="0"/>
    <xf numFmtId="0" fontId="0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Kapitał emerytalny</a:t>
            </a:r>
          </a:p>
        </rich>
      </tx>
    </title>
    <plotArea>
      <lineChart>
        <grouping val="standard"/>
        <ser>
          <idx val="0"/>
          <order val="0"/>
          <tx>
            <strRef>
              <f>'Prognoza'!B3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'Prognoza'!$A$4:$A$69</f>
            </numRef>
          </cat>
          <val>
            <numRef>
              <f>'Prognoza'!$B$4:$B$69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Lata oszczędzania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Kwota (zł)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zoomScale="90" workbookViewId="0">
      <selection activeCell="A1" sqref="A1"/>
    </sheetView>
  </sheetViews>
  <sheetFormatPr baseColWidth="8" defaultRowHeight="15"/>
  <cols>
    <col width="45" customWidth="1" min="1" max="1"/>
    <col width="22" customWidth="1" min="2" max="2"/>
    <col width="14" customWidth="1" min="3" max="3"/>
    <col width="15" customWidth="1" min="4" max="4"/>
    <col width="15" customWidth="1" min="5" max="5"/>
    <col width="15" customWidth="1" min="6" max="6"/>
  </cols>
  <sheetData>
    <row r="1" ht="32" customHeight="1">
      <c r="A1" s="1" t="inlineStr">
        <is>
          <t>KALKULATOR EMERYTALNY</t>
        </is>
      </c>
    </row>
    <row r="3">
      <c r="A3" s="2" t="inlineStr">
        <is>
          <t>TWOJE ZAŁOŻENIA</t>
        </is>
      </c>
    </row>
    <row r="4">
      <c r="A4" s="3" t="inlineStr">
        <is>
          <t>Aktualny wiek</t>
        </is>
      </c>
      <c r="B4" s="4" t="n">
        <v>35</v>
      </c>
      <c r="C4" s="5" t="inlineStr">
        <is>
          <t>lata</t>
        </is>
      </c>
    </row>
    <row r="5">
      <c r="A5" s="3" t="inlineStr">
        <is>
          <t>Planowany wiek przejścia na emeryturę</t>
        </is>
      </c>
      <c r="B5" s="4" t="n">
        <v>65</v>
      </c>
      <c r="C5" s="5" t="inlineStr">
        <is>
          <t>lata</t>
        </is>
      </c>
    </row>
    <row r="6">
      <c r="A6" s="3" t="inlineStr">
        <is>
          <t>Obecne oszczędności emerytalne</t>
        </is>
      </c>
      <c r="B6" s="6" t="n">
        <v>50000</v>
      </c>
      <c r="C6" s="5" t="inlineStr">
        <is>
          <t>zł</t>
        </is>
      </c>
    </row>
    <row r="7">
      <c r="A7" s="3" t="inlineStr">
        <is>
          <t>Miesięczna wpłata</t>
        </is>
      </c>
      <c r="B7" s="6" t="n">
        <v>800</v>
      </c>
      <c r="C7" s="5" t="inlineStr">
        <is>
          <t>zł</t>
        </is>
      </c>
    </row>
    <row r="8">
      <c r="A8" s="3" t="inlineStr">
        <is>
          <t>Oczekiwana średnia stopa zwrotu rocznie</t>
        </is>
      </c>
      <c r="B8" s="7" t="n">
        <v>0.05</v>
      </c>
      <c r="C8" s="5" t="inlineStr">
        <is>
          <t>%</t>
        </is>
      </c>
    </row>
    <row r="9">
      <c r="A9" s="3" t="inlineStr">
        <is>
          <t>Szacowana inflacja rocznie</t>
        </is>
      </c>
      <c r="B9" s="7" t="n">
        <v>0.025</v>
      </c>
      <c r="C9" s="5" t="inlineStr">
        <is>
          <t>%</t>
        </is>
      </c>
    </row>
    <row r="10">
      <c r="A10" s="3" t="inlineStr">
        <is>
          <t>Wzrost miesięcznej wpłaty rocznie</t>
        </is>
      </c>
      <c r="B10" s="7" t="n">
        <v>0.02</v>
      </c>
      <c r="C10" s="5" t="inlineStr">
        <is>
          <t>%</t>
        </is>
      </c>
    </row>
    <row r="11">
      <c r="A11" s="3" t="inlineStr">
        <is>
          <t>Planowany okres pobierania kapitału</t>
        </is>
      </c>
      <c r="B11" s="4" t="n">
        <v>25</v>
      </c>
      <c r="C11" s="5" t="inlineStr">
        <is>
          <t>lat</t>
        </is>
      </c>
    </row>
    <row r="12">
      <c r="A12" s="3" t="inlineStr">
        <is>
          <t>Oczekiwany roczny zwrot na emeryturze</t>
        </is>
      </c>
      <c r="B12" s="7" t="n">
        <v>0.03</v>
      </c>
      <c r="C12" s="5" t="inlineStr">
        <is>
          <t>%</t>
        </is>
      </c>
    </row>
    <row r="15">
      <c r="A15" s="2" t="inlineStr">
        <is>
          <t>PROGNOZA NA MOMENT EMERYTURY</t>
        </is>
      </c>
    </row>
    <row r="16">
      <c r="A16" t="inlineStr">
        <is>
          <t>Liczba lat oszczędzania</t>
        </is>
      </c>
      <c r="B16" s="8">
        <f>MAX(0,B5-B4)</f>
        <v/>
      </c>
      <c r="C16" t="inlineStr">
        <is>
          <t>lat</t>
        </is>
      </c>
    </row>
    <row r="17">
      <c r="A17" t="inlineStr">
        <is>
          <t>Szacowany kapitał nominalny</t>
        </is>
      </c>
      <c r="B17" s="9">
        <f>IFERROR(INDEX(Prognoza!B4:B69,MATCH(B16,Prognoza!A4:A69,0)),B6)</f>
        <v/>
      </c>
      <c r="C17" t="inlineStr">
        <is>
          <t>zł</t>
        </is>
      </c>
    </row>
    <row r="18">
      <c r="A18" t="inlineStr">
        <is>
          <t>Kapitał w dzisiejszej sile nabywczej</t>
        </is>
      </c>
      <c r="B18" s="10">
        <f>IFERROR(B17/(1+B9)^B16,0)</f>
        <v/>
      </c>
      <c r="C18" t="inlineStr">
        <is>
          <t>zł</t>
        </is>
      </c>
    </row>
    <row r="19">
      <c r="A19" t="inlineStr">
        <is>
          <t>Szacowany miesięczny dochód z kapitału</t>
        </is>
      </c>
      <c r="B19" s="9">
        <f>IFERROR(-PMT(B12/12,B11*12,B17),0)</f>
        <v/>
      </c>
      <c r="C19" t="inlineStr">
        <is>
          <t>zł</t>
        </is>
      </c>
    </row>
    <row r="20">
      <c r="A20" t="inlineStr">
        <is>
          <t>Dochód w dzisiejszej sile nabywczej</t>
        </is>
      </c>
      <c r="B20" s="9">
        <f>IFERROR(B19/(1+B9)^B16,0)</f>
        <v/>
      </c>
      <c r="C20" t="inlineStr">
        <is>
          <t>zł</t>
        </is>
      </c>
    </row>
    <row r="21">
      <c r="A21" t="inlineStr">
        <is>
          <t>Suma przyszłych wpłat</t>
        </is>
      </c>
      <c r="B21" s="10">
        <f>SUM(Prognoza!C4:C69)</f>
        <v/>
      </c>
      <c r="C21" t="inlineStr">
        <is>
          <t>zł</t>
        </is>
      </c>
    </row>
    <row r="24">
      <c r="A24" s="11" t="inlineStr">
        <is>
          <t>To symulacja prywatnych oszczędności, a nie prognoza świadczenia z ZUS. Wynik zależy od przyjętych założeń i nie jest gwarantowany. Model nie uwzględnia podatków, opłat, zmienności rynku, zmian wynagrodzeń ani indywidualnych zasad produktów emerytalnych.</t>
        </is>
      </c>
    </row>
    <row r="25"/>
  </sheetData>
  <mergeCells count="4">
    <mergeCell ref="A15:C15"/>
    <mergeCell ref="A3:B3"/>
    <mergeCell ref="A1:F1"/>
    <mergeCell ref="A24:F25"/>
  </mergeCells>
  <dataValidations count="9">
    <dataValidation sqref="B4" showDropDown="0" showInputMessage="0" showErrorMessage="0" allowBlank="0" type="whole" operator="between">
      <formula1>18</formula1>
      <formula2>80</formula2>
    </dataValidation>
    <dataValidation sqref="B5" showDropDown="0" showInputMessage="0" showErrorMessage="0" allowBlank="0" type="whole" operator="between">
      <formula1>18</formula1>
      <formula2>85</formula2>
    </dataValidation>
    <dataValidation sqref="B6" showDropDown="0" showInputMessage="0" showErrorMessage="0" allowBlank="0" type="decimal" operator="greaterThanOrEqual">
      <formula1>0</formula1>
    </dataValidation>
    <dataValidation sqref="B7" showDropDown="0" showInputMessage="0" showErrorMessage="0" allowBlank="0" type="decimal" operator="greaterThanOrEqual">
      <formula1>0</formula1>
    </dataValidation>
    <dataValidation sqref="B11" showDropDown="0" showInputMessage="0" showErrorMessage="0" allowBlank="0" type="whole" operator="between">
      <formula1>1</formula1>
      <formula2>50</formula2>
    </dataValidation>
    <dataValidation sqref="B8" showDropDown="0" showInputMessage="0" showErrorMessage="0" allowBlank="0" type="decimal" operator="between">
      <formula1>0</formula1>
      <formula2>1</formula2>
    </dataValidation>
    <dataValidation sqref="B9" showDropDown="0" showInputMessage="0" showErrorMessage="0" allowBlank="0" type="decimal" operator="between">
      <formula1>0</formula1>
      <formula2>1</formula2>
    </dataValidation>
    <dataValidation sqref="B10" showDropDown="0" showInputMessage="0" showErrorMessage="0" allowBlank="0" type="decimal" operator="between">
      <formula1>0</formula1>
      <formula2>1</formula2>
    </dataValidation>
    <dataValidation sqref="B12" showDropDown="0" showInputMessage="0" showErrorMessage="0" allowBlank="0" type="decimal" operator="between">
      <formula1>0</formula1>
      <formula2>1</formula2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18" customWidth="1" min="4" max="4"/>
    <col width="25" customWidth="1" min="5" max="5"/>
    <col width="12" customWidth="1" min="6" max="6"/>
  </cols>
  <sheetData>
    <row r="1" ht="32" customHeight="1">
      <c r="A1" s="1" t="inlineStr">
        <is>
          <t>PROGNOZA OSZCZĘDNOŚCI ROK PO ROKU</t>
        </is>
      </c>
    </row>
    <row r="3" ht="32" customHeight="1">
      <c r="A3" s="12" t="inlineStr">
        <is>
          <t>Rok</t>
        </is>
      </c>
      <c r="B3" s="12" t="inlineStr">
        <is>
          <t>Kapitał na koniec roku</t>
        </is>
      </c>
      <c r="C3" s="12" t="inlineStr">
        <is>
          <t>Wpłaty w roku</t>
        </is>
      </c>
      <c r="D3" s="12" t="inlineStr">
        <is>
          <t>Wpłaty łącznie</t>
        </is>
      </c>
      <c r="E3" s="12" t="inlineStr">
        <is>
          <t>Kapitał w dzisiejszej wartości</t>
        </is>
      </c>
      <c r="F3" s="12" t="inlineStr">
        <is>
          <t>Wiek</t>
        </is>
      </c>
    </row>
    <row r="4">
      <c r="A4" s="13" t="n">
        <v>0</v>
      </c>
      <c r="B4" s="14">
        <f>Kalkulator!$B$6</f>
        <v/>
      </c>
      <c r="C4" s="14" t="n">
        <v>0</v>
      </c>
      <c r="D4" s="14" t="n">
        <v>0</v>
      </c>
      <c r="E4" s="14">
        <f>B4/(1+Kalkulator!$B$9)^A4</f>
        <v/>
      </c>
      <c r="F4" s="13">
        <f>Kalkulator!$B$4+A4</f>
        <v/>
      </c>
    </row>
    <row r="5">
      <c r="A5" s="13" t="n">
        <v>1</v>
      </c>
      <c r="B5" s="14">
        <f>B4*(1+Kalkulator!$B$8)+C5</f>
        <v/>
      </c>
      <c r="C5" s="14">
        <f>IF(A5&lt;=Kalkulator!$B$16,12*Kalkulator!$B$7*(1+Kalkulator!$B$10)^(A5-1),0)</f>
        <v/>
      </c>
      <c r="D5" s="14">
        <f>D4+C5</f>
        <v/>
      </c>
      <c r="E5" s="14">
        <f>B5/(1+Kalkulator!$B$9)^A5</f>
        <v/>
      </c>
      <c r="F5" s="13">
        <f>Kalkulator!$B$4+A5</f>
        <v/>
      </c>
    </row>
    <row r="6">
      <c r="A6" s="13" t="n">
        <v>2</v>
      </c>
      <c r="B6" s="14">
        <f>B5*(1+Kalkulator!$B$8)+C6</f>
        <v/>
      </c>
      <c r="C6" s="14">
        <f>IF(A6&lt;=Kalkulator!$B$16,12*Kalkulator!$B$7*(1+Kalkulator!$B$10)^(A6-1),0)</f>
        <v/>
      </c>
      <c r="D6" s="14">
        <f>D5+C6</f>
        <v/>
      </c>
      <c r="E6" s="14">
        <f>B6/(1+Kalkulator!$B$9)^A6</f>
        <v/>
      </c>
      <c r="F6" s="13">
        <f>Kalkulator!$B$4+A6</f>
        <v/>
      </c>
    </row>
    <row r="7">
      <c r="A7" s="13" t="n">
        <v>3</v>
      </c>
      <c r="B7" s="14">
        <f>B6*(1+Kalkulator!$B$8)+C7</f>
        <v/>
      </c>
      <c r="C7" s="14">
        <f>IF(A7&lt;=Kalkulator!$B$16,12*Kalkulator!$B$7*(1+Kalkulator!$B$10)^(A7-1),0)</f>
        <v/>
      </c>
      <c r="D7" s="14">
        <f>D6+C7</f>
        <v/>
      </c>
      <c r="E7" s="14">
        <f>B7/(1+Kalkulator!$B$9)^A7</f>
        <v/>
      </c>
      <c r="F7" s="13">
        <f>Kalkulator!$B$4+A7</f>
        <v/>
      </c>
    </row>
    <row r="8">
      <c r="A8" s="13" t="n">
        <v>4</v>
      </c>
      <c r="B8" s="14">
        <f>B7*(1+Kalkulator!$B$8)+C8</f>
        <v/>
      </c>
      <c r="C8" s="14">
        <f>IF(A8&lt;=Kalkulator!$B$16,12*Kalkulator!$B$7*(1+Kalkulator!$B$10)^(A8-1),0)</f>
        <v/>
      </c>
      <c r="D8" s="14">
        <f>D7+C8</f>
        <v/>
      </c>
      <c r="E8" s="14">
        <f>B8/(1+Kalkulator!$B$9)^A8</f>
        <v/>
      </c>
      <c r="F8" s="13">
        <f>Kalkulator!$B$4+A8</f>
        <v/>
      </c>
    </row>
    <row r="9">
      <c r="A9" s="13" t="n">
        <v>5</v>
      </c>
      <c r="B9" s="14">
        <f>B8*(1+Kalkulator!$B$8)+C9</f>
        <v/>
      </c>
      <c r="C9" s="14">
        <f>IF(A9&lt;=Kalkulator!$B$16,12*Kalkulator!$B$7*(1+Kalkulator!$B$10)^(A9-1),0)</f>
        <v/>
      </c>
      <c r="D9" s="14">
        <f>D8+C9</f>
        <v/>
      </c>
      <c r="E9" s="14">
        <f>B9/(1+Kalkulator!$B$9)^A9</f>
        <v/>
      </c>
      <c r="F9" s="13">
        <f>Kalkulator!$B$4+A9</f>
        <v/>
      </c>
    </row>
    <row r="10">
      <c r="A10" s="13" t="n">
        <v>6</v>
      </c>
      <c r="B10" s="14">
        <f>B9*(1+Kalkulator!$B$8)+C10</f>
        <v/>
      </c>
      <c r="C10" s="14">
        <f>IF(A10&lt;=Kalkulator!$B$16,12*Kalkulator!$B$7*(1+Kalkulator!$B$10)^(A10-1),0)</f>
        <v/>
      </c>
      <c r="D10" s="14">
        <f>D9+C10</f>
        <v/>
      </c>
      <c r="E10" s="14">
        <f>B10/(1+Kalkulator!$B$9)^A10</f>
        <v/>
      </c>
      <c r="F10" s="13">
        <f>Kalkulator!$B$4+A10</f>
        <v/>
      </c>
    </row>
    <row r="11">
      <c r="A11" s="13" t="n">
        <v>7</v>
      </c>
      <c r="B11" s="14">
        <f>B10*(1+Kalkulator!$B$8)+C11</f>
        <v/>
      </c>
      <c r="C11" s="14">
        <f>IF(A11&lt;=Kalkulator!$B$16,12*Kalkulator!$B$7*(1+Kalkulator!$B$10)^(A11-1),0)</f>
        <v/>
      </c>
      <c r="D11" s="14">
        <f>D10+C11</f>
        <v/>
      </c>
      <c r="E11" s="14">
        <f>B11/(1+Kalkulator!$B$9)^A11</f>
        <v/>
      </c>
      <c r="F11" s="13">
        <f>Kalkulator!$B$4+A11</f>
        <v/>
      </c>
    </row>
    <row r="12">
      <c r="A12" s="13" t="n">
        <v>8</v>
      </c>
      <c r="B12" s="14">
        <f>B11*(1+Kalkulator!$B$8)+C12</f>
        <v/>
      </c>
      <c r="C12" s="14">
        <f>IF(A12&lt;=Kalkulator!$B$16,12*Kalkulator!$B$7*(1+Kalkulator!$B$10)^(A12-1),0)</f>
        <v/>
      </c>
      <c r="D12" s="14">
        <f>D11+C12</f>
        <v/>
      </c>
      <c r="E12" s="14">
        <f>B12/(1+Kalkulator!$B$9)^A12</f>
        <v/>
      </c>
      <c r="F12" s="13">
        <f>Kalkulator!$B$4+A12</f>
        <v/>
      </c>
    </row>
    <row r="13">
      <c r="A13" s="13" t="n">
        <v>9</v>
      </c>
      <c r="B13" s="14">
        <f>B12*(1+Kalkulator!$B$8)+C13</f>
        <v/>
      </c>
      <c r="C13" s="14">
        <f>IF(A13&lt;=Kalkulator!$B$16,12*Kalkulator!$B$7*(1+Kalkulator!$B$10)^(A13-1),0)</f>
        <v/>
      </c>
      <c r="D13" s="14">
        <f>D12+C13</f>
        <v/>
      </c>
      <c r="E13" s="14">
        <f>B13/(1+Kalkulator!$B$9)^A13</f>
        <v/>
      </c>
      <c r="F13" s="13">
        <f>Kalkulator!$B$4+A13</f>
        <v/>
      </c>
    </row>
    <row r="14">
      <c r="A14" s="13" t="n">
        <v>10</v>
      </c>
      <c r="B14" s="14">
        <f>B13*(1+Kalkulator!$B$8)+C14</f>
        <v/>
      </c>
      <c r="C14" s="14">
        <f>IF(A14&lt;=Kalkulator!$B$16,12*Kalkulator!$B$7*(1+Kalkulator!$B$10)^(A14-1),0)</f>
        <v/>
      </c>
      <c r="D14" s="14">
        <f>D13+C14</f>
        <v/>
      </c>
      <c r="E14" s="14">
        <f>B14/(1+Kalkulator!$B$9)^A14</f>
        <v/>
      </c>
      <c r="F14" s="13">
        <f>Kalkulator!$B$4+A14</f>
        <v/>
      </c>
    </row>
    <row r="15">
      <c r="A15" s="13" t="n">
        <v>11</v>
      </c>
      <c r="B15" s="14">
        <f>B14*(1+Kalkulator!$B$8)+C15</f>
        <v/>
      </c>
      <c r="C15" s="14">
        <f>IF(A15&lt;=Kalkulator!$B$16,12*Kalkulator!$B$7*(1+Kalkulator!$B$10)^(A15-1),0)</f>
        <v/>
      </c>
      <c r="D15" s="14">
        <f>D14+C15</f>
        <v/>
      </c>
      <c r="E15" s="14">
        <f>B15/(1+Kalkulator!$B$9)^A15</f>
        <v/>
      </c>
      <c r="F15" s="13">
        <f>Kalkulator!$B$4+A15</f>
        <v/>
      </c>
    </row>
    <row r="16">
      <c r="A16" s="13" t="n">
        <v>12</v>
      </c>
      <c r="B16" s="14">
        <f>B15*(1+Kalkulator!$B$8)+C16</f>
        <v/>
      </c>
      <c r="C16" s="14">
        <f>IF(A16&lt;=Kalkulator!$B$16,12*Kalkulator!$B$7*(1+Kalkulator!$B$10)^(A16-1),0)</f>
        <v/>
      </c>
      <c r="D16" s="14">
        <f>D15+C16</f>
        <v/>
      </c>
      <c r="E16" s="14">
        <f>B16/(1+Kalkulator!$B$9)^A16</f>
        <v/>
      </c>
      <c r="F16" s="13">
        <f>Kalkulator!$B$4+A16</f>
        <v/>
      </c>
    </row>
    <row r="17">
      <c r="A17" s="13" t="n">
        <v>13</v>
      </c>
      <c r="B17" s="14">
        <f>B16*(1+Kalkulator!$B$8)+C17</f>
        <v/>
      </c>
      <c r="C17" s="14">
        <f>IF(A17&lt;=Kalkulator!$B$16,12*Kalkulator!$B$7*(1+Kalkulator!$B$10)^(A17-1),0)</f>
        <v/>
      </c>
      <c r="D17" s="14">
        <f>D16+C17</f>
        <v/>
      </c>
      <c r="E17" s="14">
        <f>B17/(1+Kalkulator!$B$9)^A17</f>
        <v/>
      </c>
      <c r="F17" s="13">
        <f>Kalkulator!$B$4+A17</f>
        <v/>
      </c>
    </row>
    <row r="18">
      <c r="A18" s="13" t="n">
        <v>14</v>
      </c>
      <c r="B18" s="14">
        <f>B17*(1+Kalkulator!$B$8)+C18</f>
        <v/>
      </c>
      <c r="C18" s="14">
        <f>IF(A18&lt;=Kalkulator!$B$16,12*Kalkulator!$B$7*(1+Kalkulator!$B$10)^(A18-1),0)</f>
        <v/>
      </c>
      <c r="D18" s="14">
        <f>D17+C18</f>
        <v/>
      </c>
      <c r="E18" s="14">
        <f>B18/(1+Kalkulator!$B$9)^A18</f>
        <v/>
      </c>
      <c r="F18" s="13">
        <f>Kalkulator!$B$4+A18</f>
        <v/>
      </c>
    </row>
    <row r="19">
      <c r="A19" s="13" t="n">
        <v>15</v>
      </c>
      <c r="B19" s="14">
        <f>B18*(1+Kalkulator!$B$8)+C19</f>
        <v/>
      </c>
      <c r="C19" s="14">
        <f>IF(A19&lt;=Kalkulator!$B$16,12*Kalkulator!$B$7*(1+Kalkulator!$B$10)^(A19-1),0)</f>
        <v/>
      </c>
      <c r="D19" s="14">
        <f>D18+C19</f>
        <v/>
      </c>
      <c r="E19" s="14">
        <f>B19/(1+Kalkulator!$B$9)^A19</f>
        <v/>
      </c>
      <c r="F19" s="13">
        <f>Kalkulator!$B$4+A19</f>
        <v/>
      </c>
    </row>
    <row r="20">
      <c r="A20" s="13" t="n">
        <v>16</v>
      </c>
      <c r="B20" s="14">
        <f>B19*(1+Kalkulator!$B$8)+C20</f>
        <v/>
      </c>
      <c r="C20" s="14">
        <f>IF(A20&lt;=Kalkulator!$B$16,12*Kalkulator!$B$7*(1+Kalkulator!$B$10)^(A20-1),0)</f>
        <v/>
      </c>
      <c r="D20" s="14">
        <f>D19+C20</f>
        <v/>
      </c>
      <c r="E20" s="14">
        <f>B20/(1+Kalkulator!$B$9)^A20</f>
        <v/>
      </c>
      <c r="F20" s="13">
        <f>Kalkulator!$B$4+A20</f>
        <v/>
      </c>
    </row>
    <row r="21">
      <c r="A21" s="13" t="n">
        <v>17</v>
      </c>
      <c r="B21" s="14">
        <f>B20*(1+Kalkulator!$B$8)+C21</f>
        <v/>
      </c>
      <c r="C21" s="14">
        <f>IF(A21&lt;=Kalkulator!$B$16,12*Kalkulator!$B$7*(1+Kalkulator!$B$10)^(A21-1),0)</f>
        <v/>
      </c>
      <c r="D21" s="14">
        <f>D20+C21</f>
        <v/>
      </c>
      <c r="E21" s="14">
        <f>B21/(1+Kalkulator!$B$9)^A21</f>
        <v/>
      </c>
      <c r="F21" s="13">
        <f>Kalkulator!$B$4+A21</f>
        <v/>
      </c>
    </row>
    <row r="22">
      <c r="A22" s="13" t="n">
        <v>18</v>
      </c>
      <c r="B22" s="14">
        <f>B21*(1+Kalkulator!$B$8)+C22</f>
        <v/>
      </c>
      <c r="C22" s="14">
        <f>IF(A22&lt;=Kalkulator!$B$16,12*Kalkulator!$B$7*(1+Kalkulator!$B$10)^(A22-1),0)</f>
        <v/>
      </c>
      <c r="D22" s="14">
        <f>D21+C22</f>
        <v/>
      </c>
      <c r="E22" s="14">
        <f>B22/(1+Kalkulator!$B$9)^A22</f>
        <v/>
      </c>
      <c r="F22" s="13">
        <f>Kalkulator!$B$4+A22</f>
        <v/>
      </c>
    </row>
    <row r="23">
      <c r="A23" s="13" t="n">
        <v>19</v>
      </c>
      <c r="B23" s="14">
        <f>B22*(1+Kalkulator!$B$8)+C23</f>
        <v/>
      </c>
      <c r="C23" s="14">
        <f>IF(A23&lt;=Kalkulator!$B$16,12*Kalkulator!$B$7*(1+Kalkulator!$B$10)^(A23-1),0)</f>
        <v/>
      </c>
      <c r="D23" s="14">
        <f>D22+C23</f>
        <v/>
      </c>
      <c r="E23" s="14">
        <f>B23/(1+Kalkulator!$B$9)^A23</f>
        <v/>
      </c>
      <c r="F23" s="13">
        <f>Kalkulator!$B$4+A23</f>
        <v/>
      </c>
    </row>
    <row r="24">
      <c r="A24" s="13" t="n">
        <v>20</v>
      </c>
      <c r="B24" s="14">
        <f>B23*(1+Kalkulator!$B$8)+C24</f>
        <v/>
      </c>
      <c r="C24" s="14">
        <f>IF(A24&lt;=Kalkulator!$B$16,12*Kalkulator!$B$7*(1+Kalkulator!$B$10)^(A24-1),0)</f>
        <v/>
      </c>
      <c r="D24" s="14">
        <f>D23+C24</f>
        <v/>
      </c>
      <c r="E24" s="14">
        <f>B24/(1+Kalkulator!$B$9)^A24</f>
        <v/>
      </c>
      <c r="F24" s="13">
        <f>Kalkulator!$B$4+A24</f>
        <v/>
      </c>
    </row>
    <row r="25">
      <c r="A25" s="13" t="n">
        <v>21</v>
      </c>
      <c r="B25" s="14">
        <f>B24*(1+Kalkulator!$B$8)+C25</f>
        <v/>
      </c>
      <c r="C25" s="14">
        <f>IF(A25&lt;=Kalkulator!$B$16,12*Kalkulator!$B$7*(1+Kalkulator!$B$10)^(A25-1),0)</f>
        <v/>
      </c>
      <c r="D25" s="14">
        <f>D24+C25</f>
        <v/>
      </c>
      <c r="E25" s="14">
        <f>B25/(1+Kalkulator!$B$9)^A25</f>
        <v/>
      </c>
      <c r="F25" s="13">
        <f>Kalkulator!$B$4+A25</f>
        <v/>
      </c>
    </row>
    <row r="26">
      <c r="A26" s="13" t="n">
        <v>22</v>
      </c>
      <c r="B26" s="14">
        <f>B25*(1+Kalkulator!$B$8)+C26</f>
        <v/>
      </c>
      <c r="C26" s="14">
        <f>IF(A26&lt;=Kalkulator!$B$16,12*Kalkulator!$B$7*(1+Kalkulator!$B$10)^(A26-1),0)</f>
        <v/>
      </c>
      <c r="D26" s="14">
        <f>D25+C26</f>
        <v/>
      </c>
      <c r="E26" s="14">
        <f>B26/(1+Kalkulator!$B$9)^A26</f>
        <v/>
      </c>
      <c r="F26" s="13">
        <f>Kalkulator!$B$4+A26</f>
        <v/>
      </c>
    </row>
    <row r="27">
      <c r="A27" s="13" t="n">
        <v>23</v>
      </c>
      <c r="B27" s="14">
        <f>B26*(1+Kalkulator!$B$8)+C27</f>
        <v/>
      </c>
      <c r="C27" s="14">
        <f>IF(A27&lt;=Kalkulator!$B$16,12*Kalkulator!$B$7*(1+Kalkulator!$B$10)^(A27-1),0)</f>
        <v/>
      </c>
      <c r="D27" s="14">
        <f>D26+C27</f>
        <v/>
      </c>
      <c r="E27" s="14">
        <f>B27/(1+Kalkulator!$B$9)^A27</f>
        <v/>
      </c>
      <c r="F27" s="13">
        <f>Kalkulator!$B$4+A27</f>
        <v/>
      </c>
    </row>
    <row r="28">
      <c r="A28" s="13" t="n">
        <v>24</v>
      </c>
      <c r="B28" s="14">
        <f>B27*(1+Kalkulator!$B$8)+C28</f>
        <v/>
      </c>
      <c r="C28" s="14">
        <f>IF(A28&lt;=Kalkulator!$B$16,12*Kalkulator!$B$7*(1+Kalkulator!$B$10)^(A28-1),0)</f>
        <v/>
      </c>
      <c r="D28" s="14">
        <f>D27+C28</f>
        <v/>
      </c>
      <c r="E28" s="14">
        <f>B28/(1+Kalkulator!$B$9)^A28</f>
        <v/>
      </c>
      <c r="F28" s="13">
        <f>Kalkulator!$B$4+A28</f>
        <v/>
      </c>
    </row>
    <row r="29">
      <c r="A29" s="13" t="n">
        <v>25</v>
      </c>
      <c r="B29" s="14">
        <f>B28*(1+Kalkulator!$B$8)+C29</f>
        <v/>
      </c>
      <c r="C29" s="14">
        <f>IF(A29&lt;=Kalkulator!$B$16,12*Kalkulator!$B$7*(1+Kalkulator!$B$10)^(A29-1),0)</f>
        <v/>
      </c>
      <c r="D29" s="14">
        <f>D28+C29</f>
        <v/>
      </c>
      <c r="E29" s="14">
        <f>B29/(1+Kalkulator!$B$9)^A29</f>
        <v/>
      </c>
      <c r="F29" s="13">
        <f>Kalkulator!$B$4+A29</f>
        <v/>
      </c>
    </row>
    <row r="30">
      <c r="A30" s="13" t="n">
        <v>26</v>
      </c>
      <c r="B30" s="14">
        <f>B29*(1+Kalkulator!$B$8)+C30</f>
        <v/>
      </c>
      <c r="C30" s="14">
        <f>IF(A30&lt;=Kalkulator!$B$16,12*Kalkulator!$B$7*(1+Kalkulator!$B$10)^(A30-1),0)</f>
        <v/>
      </c>
      <c r="D30" s="14">
        <f>D29+C30</f>
        <v/>
      </c>
      <c r="E30" s="14">
        <f>B30/(1+Kalkulator!$B$9)^A30</f>
        <v/>
      </c>
      <c r="F30" s="13">
        <f>Kalkulator!$B$4+A30</f>
        <v/>
      </c>
    </row>
    <row r="31">
      <c r="A31" s="13" t="n">
        <v>27</v>
      </c>
      <c r="B31" s="14">
        <f>B30*(1+Kalkulator!$B$8)+C31</f>
        <v/>
      </c>
      <c r="C31" s="14">
        <f>IF(A31&lt;=Kalkulator!$B$16,12*Kalkulator!$B$7*(1+Kalkulator!$B$10)^(A31-1),0)</f>
        <v/>
      </c>
      <c r="D31" s="14">
        <f>D30+C31</f>
        <v/>
      </c>
      <c r="E31" s="14">
        <f>B31/(1+Kalkulator!$B$9)^A31</f>
        <v/>
      </c>
      <c r="F31" s="13">
        <f>Kalkulator!$B$4+A31</f>
        <v/>
      </c>
    </row>
    <row r="32">
      <c r="A32" s="13" t="n">
        <v>28</v>
      </c>
      <c r="B32" s="14">
        <f>B31*(1+Kalkulator!$B$8)+C32</f>
        <v/>
      </c>
      <c r="C32" s="14">
        <f>IF(A32&lt;=Kalkulator!$B$16,12*Kalkulator!$B$7*(1+Kalkulator!$B$10)^(A32-1),0)</f>
        <v/>
      </c>
      <c r="D32" s="14">
        <f>D31+C32</f>
        <v/>
      </c>
      <c r="E32" s="14">
        <f>B32/(1+Kalkulator!$B$9)^A32</f>
        <v/>
      </c>
      <c r="F32" s="13">
        <f>Kalkulator!$B$4+A32</f>
        <v/>
      </c>
    </row>
    <row r="33">
      <c r="A33" s="13" t="n">
        <v>29</v>
      </c>
      <c r="B33" s="14">
        <f>B32*(1+Kalkulator!$B$8)+C33</f>
        <v/>
      </c>
      <c r="C33" s="14">
        <f>IF(A33&lt;=Kalkulator!$B$16,12*Kalkulator!$B$7*(1+Kalkulator!$B$10)^(A33-1),0)</f>
        <v/>
      </c>
      <c r="D33" s="14">
        <f>D32+C33</f>
        <v/>
      </c>
      <c r="E33" s="14">
        <f>B33/(1+Kalkulator!$B$9)^A33</f>
        <v/>
      </c>
      <c r="F33" s="13">
        <f>Kalkulator!$B$4+A33</f>
        <v/>
      </c>
    </row>
    <row r="34">
      <c r="A34" s="13" t="n">
        <v>30</v>
      </c>
      <c r="B34" s="14">
        <f>B33*(1+Kalkulator!$B$8)+C34</f>
        <v/>
      </c>
      <c r="C34" s="14">
        <f>IF(A34&lt;=Kalkulator!$B$16,12*Kalkulator!$B$7*(1+Kalkulator!$B$10)^(A34-1),0)</f>
        <v/>
      </c>
      <c r="D34" s="14">
        <f>D33+C34</f>
        <v/>
      </c>
      <c r="E34" s="14">
        <f>B34/(1+Kalkulator!$B$9)^A34</f>
        <v/>
      </c>
      <c r="F34" s="13">
        <f>Kalkulator!$B$4+A34</f>
        <v/>
      </c>
    </row>
    <row r="35">
      <c r="A35" s="13" t="n">
        <v>31</v>
      </c>
      <c r="B35" s="14">
        <f>B34*(1+Kalkulator!$B$8)+C35</f>
        <v/>
      </c>
      <c r="C35" s="14">
        <f>IF(A35&lt;=Kalkulator!$B$16,12*Kalkulator!$B$7*(1+Kalkulator!$B$10)^(A35-1),0)</f>
        <v/>
      </c>
      <c r="D35" s="14">
        <f>D34+C35</f>
        <v/>
      </c>
      <c r="E35" s="14">
        <f>B35/(1+Kalkulator!$B$9)^A35</f>
        <v/>
      </c>
      <c r="F35" s="13">
        <f>Kalkulator!$B$4+A35</f>
        <v/>
      </c>
    </row>
    <row r="36">
      <c r="A36" s="13" t="n">
        <v>32</v>
      </c>
      <c r="B36" s="14">
        <f>B35*(1+Kalkulator!$B$8)+C36</f>
        <v/>
      </c>
      <c r="C36" s="14">
        <f>IF(A36&lt;=Kalkulator!$B$16,12*Kalkulator!$B$7*(1+Kalkulator!$B$10)^(A36-1),0)</f>
        <v/>
      </c>
      <c r="D36" s="14">
        <f>D35+C36</f>
        <v/>
      </c>
      <c r="E36" s="14">
        <f>B36/(1+Kalkulator!$B$9)^A36</f>
        <v/>
      </c>
      <c r="F36" s="13">
        <f>Kalkulator!$B$4+A36</f>
        <v/>
      </c>
    </row>
    <row r="37">
      <c r="A37" s="13" t="n">
        <v>33</v>
      </c>
      <c r="B37" s="14">
        <f>B36*(1+Kalkulator!$B$8)+C37</f>
        <v/>
      </c>
      <c r="C37" s="14">
        <f>IF(A37&lt;=Kalkulator!$B$16,12*Kalkulator!$B$7*(1+Kalkulator!$B$10)^(A37-1),0)</f>
        <v/>
      </c>
      <c r="D37" s="14">
        <f>D36+C37</f>
        <v/>
      </c>
      <c r="E37" s="14">
        <f>B37/(1+Kalkulator!$B$9)^A37</f>
        <v/>
      </c>
      <c r="F37" s="13">
        <f>Kalkulator!$B$4+A37</f>
        <v/>
      </c>
    </row>
    <row r="38">
      <c r="A38" s="13" t="n">
        <v>34</v>
      </c>
      <c r="B38" s="14">
        <f>B37*(1+Kalkulator!$B$8)+C38</f>
        <v/>
      </c>
      <c r="C38" s="14">
        <f>IF(A38&lt;=Kalkulator!$B$16,12*Kalkulator!$B$7*(1+Kalkulator!$B$10)^(A38-1),0)</f>
        <v/>
      </c>
      <c r="D38" s="14">
        <f>D37+C38</f>
        <v/>
      </c>
      <c r="E38" s="14">
        <f>B38/(1+Kalkulator!$B$9)^A38</f>
        <v/>
      </c>
      <c r="F38" s="13">
        <f>Kalkulator!$B$4+A38</f>
        <v/>
      </c>
    </row>
    <row r="39">
      <c r="A39" s="13" t="n">
        <v>35</v>
      </c>
      <c r="B39" s="14">
        <f>B38*(1+Kalkulator!$B$8)+C39</f>
        <v/>
      </c>
      <c r="C39" s="14">
        <f>IF(A39&lt;=Kalkulator!$B$16,12*Kalkulator!$B$7*(1+Kalkulator!$B$10)^(A39-1),0)</f>
        <v/>
      </c>
      <c r="D39" s="14">
        <f>D38+C39</f>
        <v/>
      </c>
      <c r="E39" s="14">
        <f>B39/(1+Kalkulator!$B$9)^A39</f>
        <v/>
      </c>
      <c r="F39" s="13">
        <f>Kalkulator!$B$4+A39</f>
        <v/>
      </c>
    </row>
    <row r="40">
      <c r="A40" s="13" t="n">
        <v>36</v>
      </c>
      <c r="B40" s="14">
        <f>B39*(1+Kalkulator!$B$8)+C40</f>
        <v/>
      </c>
      <c r="C40" s="14">
        <f>IF(A40&lt;=Kalkulator!$B$16,12*Kalkulator!$B$7*(1+Kalkulator!$B$10)^(A40-1),0)</f>
        <v/>
      </c>
      <c r="D40" s="14">
        <f>D39+C40</f>
        <v/>
      </c>
      <c r="E40" s="14">
        <f>B40/(1+Kalkulator!$B$9)^A40</f>
        <v/>
      </c>
      <c r="F40" s="13">
        <f>Kalkulator!$B$4+A40</f>
        <v/>
      </c>
    </row>
    <row r="41">
      <c r="A41" s="13" t="n">
        <v>37</v>
      </c>
      <c r="B41" s="14">
        <f>B40*(1+Kalkulator!$B$8)+C41</f>
        <v/>
      </c>
      <c r="C41" s="14">
        <f>IF(A41&lt;=Kalkulator!$B$16,12*Kalkulator!$B$7*(1+Kalkulator!$B$10)^(A41-1),0)</f>
        <v/>
      </c>
      <c r="D41" s="14">
        <f>D40+C41</f>
        <v/>
      </c>
      <c r="E41" s="14">
        <f>B41/(1+Kalkulator!$B$9)^A41</f>
        <v/>
      </c>
      <c r="F41" s="13">
        <f>Kalkulator!$B$4+A41</f>
        <v/>
      </c>
    </row>
    <row r="42">
      <c r="A42" s="13" t="n">
        <v>38</v>
      </c>
      <c r="B42" s="14">
        <f>B41*(1+Kalkulator!$B$8)+C42</f>
        <v/>
      </c>
      <c r="C42" s="14">
        <f>IF(A42&lt;=Kalkulator!$B$16,12*Kalkulator!$B$7*(1+Kalkulator!$B$10)^(A42-1),0)</f>
        <v/>
      </c>
      <c r="D42" s="14">
        <f>D41+C42</f>
        <v/>
      </c>
      <c r="E42" s="14">
        <f>B42/(1+Kalkulator!$B$9)^A42</f>
        <v/>
      </c>
      <c r="F42" s="13">
        <f>Kalkulator!$B$4+A42</f>
        <v/>
      </c>
    </row>
    <row r="43">
      <c r="A43" s="13" t="n">
        <v>39</v>
      </c>
      <c r="B43" s="14">
        <f>B42*(1+Kalkulator!$B$8)+C43</f>
        <v/>
      </c>
      <c r="C43" s="14">
        <f>IF(A43&lt;=Kalkulator!$B$16,12*Kalkulator!$B$7*(1+Kalkulator!$B$10)^(A43-1),0)</f>
        <v/>
      </c>
      <c r="D43" s="14">
        <f>D42+C43</f>
        <v/>
      </c>
      <c r="E43" s="14">
        <f>B43/(1+Kalkulator!$B$9)^A43</f>
        <v/>
      </c>
      <c r="F43" s="13">
        <f>Kalkulator!$B$4+A43</f>
        <v/>
      </c>
    </row>
    <row r="44">
      <c r="A44" s="13" t="n">
        <v>40</v>
      </c>
      <c r="B44" s="14">
        <f>B43*(1+Kalkulator!$B$8)+C44</f>
        <v/>
      </c>
      <c r="C44" s="14">
        <f>IF(A44&lt;=Kalkulator!$B$16,12*Kalkulator!$B$7*(1+Kalkulator!$B$10)^(A44-1),0)</f>
        <v/>
      </c>
      <c r="D44" s="14">
        <f>D43+C44</f>
        <v/>
      </c>
      <c r="E44" s="14">
        <f>B44/(1+Kalkulator!$B$9)^A44</f>
        <v/>
      </c>
      <c r="F44" s="13">
        <f>Kalkulator!$B$4+A44</f>
        <v/>
      </c>
    </row>
    <row r="45">
      <c r="A45" s="13" t="n">
        <v>41</v>
      </c>
      <c r="B45" s="14">
        <f>B44*(1+Kalkulator!$B$8)+C45</f>
        <v/>
      </c>
      <c r="C45" s="14">
        <f>IF(A45&lt;=Kalkulator!$B$16,12*Kalkulator!$B$7*(1+Kalkulator!$B$10)^(A45-1),0)</f>
        <v/>
      </c>
      <c r="D45" s="14">
        <f>D44+C45</f>
        <v/>
      </c>
      <c r="E45" s="14">
        <f>B45/(1+Kalkulator!$B$9)^A45</f>
        <v/>
      </c>
      <c r="F45" s="13">
        <f>Kalkulator!$B$4+A45</f>
        <v/>
      </c>
    </row>
    <row r="46">
      <c r="A46" s="13" t="n">
        <v>42</v>
      </c>
      <c r="B46" s="14">
        <f>B45*(1+Kalkulator!$B$8)+C46</f>
        <v/>
      </c>
      <c r="C46" s="14">
        <f>IF(A46&lt;=Kalkulator!$B$16,12*Kalkulator!$B$7*(1+Kalkulator!$B$10)^(A46-1),0)</f>
        <v/>
      </c>
      <c r="D46" s="14">
        <f>D45+C46</f>
        <v/>
      </c>
      <c r="E46" s="14">
        <f>B46/(1+Kalkulator!$B$9)^A46</f>
        <v/>
      </c>
      <c r="F46" s="13">
        <f>Kalkulator!$B$4+A46</f>
        <v/>
      </c>
    </row>
    <row r="47">
      <c r="A47" s="13" t="n">
        <v>43</v>
      </c>
      <c r="B47" s="14">
        <f>B46*(1+Kalkulator!$B$8)+C47</f>
        <v/>
      </c>
      <c r="C47" s="14">
        <f>IF(A47&lt;=Kalkulator!$B$16,12*Kalkulator!$B$7*(1+Kalkulator!$B$10)^(A47-1),0)</f>
        <v/>
      </c>
      <c r="D47" s="14">
        <f>D46+C47</f>
        <v/>
      </c>
      <c r="E47" s="14">
        <f>B47/(1+Kalkulator!$B$9)^A47</f>
        <v/>
      </c>
      <c r="F47" s="13">
        <f>Kalkulator!$B$4+A47</f>
        <v/>
      </c>
    </row>
    <row r="48">
      <c r="A48" s="13" t="n">
        <v>44</v>
      </c>
      <c r="B48" s="14">
        <f>B47*(1+Kalkulator!$B$8)+C48</f>
        <v/>
      </c>
      <c r="C48" s="14">
        <f>IF(A48&lt;=Kalkulator!$B$16,12*Kalkulator!$B$7*(1+Kalkulator!$B$10)^(A48-1),0)</f>
        <v/>
      </c>
      <c r="D48" s="14">
        <f>D47+C48</f>
        <v/>
      </c>
      <c r="E48" s="14">
        <f>B48/(1+Kalkulator!$B$9)^A48</f>
        <v/>
      </c>
      <c r="F48" s="13">
        <f>Kalkulator!$B$4+A48</f>
        <v/>
      </c>
    </row>
    <row r="49">
      <c r="A49" s="13" t="n">
        <v>45</v>
      </c>
      <c r="B49" s="14">
        <f>B48*(1+Kalkulator!$B$8)+C49</f>
        <v/>
      </c>
      <c r="C49" s="14">
        <f>IF(A49&lt;=Kalkulator!$B$16,12*Kalkulator!$B$7*(1+Kalkulator!$B$10)^(A49-1),0)</f>
        <v/>
      </c>
      <c r="D49" s="14">
        <f>D48+C49</f>
        <v/>
      </c>
      <c r="E49" s="14">
        <f>B49/(1+Kalkulator!$B$9)^A49</f>
        <v/>
      </c>
      <c r="F49" s="13">
        <f>Kalkulator!$B$4+A49</f>
        <v/>
      </c>
    </row>
    <row r="50">
      <c r="A50" s="13" t="n">
        <v>46</v>
      </c>
      <c r="B50" s="14">
        <f>B49*(1+Kalkulator!$B$8)+C50</f>
        <v/>
      </c>
      <c r="C50" s="14">
        <f>IF(A50&lt;=Kalkulator!$B$16,12*Kalkulator!$B$7*(1+Kalkulator!$B$10)^(A50-1),0)</f>
        <v/>
      </c>
      <c r="D50" s="14">
        <f>D49+C50</f>
        <v/>
      </c>
      <c r="E50" s="14">
        <f>B50/(1+Kalkulator!$B$9)^A50</f>
        <v/>
      </c>
      <c r="F50" s="13">
        <f>Kalkulator!$B$4+A50</f>
        <v/>
      </c>
    </row>
    <row r="51">
      <c r="A51" s="13" t="n">
        <v>47</v>
      </c>
      <c r="B51" s="14">
        <f>B50*(1+Kalkulator!$B$8)+C51</f>
        <v/>
      </c>
      <c r="C51" s="14">
        <f>IF(A51&lt;=Kalkulator!$B$16,12*Kalkulator!$B$7*(1+Kalkulator!$B$10)^(A51-1),0)</f>
        <v/>
      </c>
      <c r="D51" s="14">
        <f>D50+C51</f>
        <v/>
      </c>
      <c r="E51" s="14">
        <f>B51/(1+Kalkulator!$B$9)^A51</f>
        <v/>
      </c>
      <c r="F51" s="13">
        <f>Kalkulator!$B$4+A51</f>
        <v/>
      </c>
    </row>
    <row r="52">
      <c r="A52" s="13" t="n">
        <v>48</v>
      </c>
      <c r="B52" s="14">
        <f>B51*(1+Kalkulator!$B$8)+C52</f>
        <v/>
      </c>
      <c r="C52" s="14">
        <f>IF(A52&lt;=Kalkulator!$B$16,12*Kalkulator!$B$7*(1+Kalkulator!$B$10)^(A52-1),0)</f>
        <v/>
      </c>
      <c r="D52" s="14">
        <f>D51+C52</f>
        <v/>
      </c>
      <c r="E52" s="14">
        <f>B52/(1+Kalkulator!$B$9)^A52</f>
        <v/>
      </c>
      <c r="F52" s="13">
        <f>Kalkulator!$B$4+A52</f>
        <v/>
      </c>
    </row>
    <row r="53">
      <c r="A53" s="13" t="n">
        <v>49</v>
      </c>
      <c r="B53" s="14">
        <f>B52*(1+Kalkulator!$B$8)+C53</f>
        <v/>
      </c>
      <c r="C53" s="14">
        <f>IF(A53&lt;=Kalkulator!$B$16,12*Kalkulator!$B$7*(1+Kalkulator!$B$10)^(A53-1),0)</f>
        <v/>
      </c>
      <c r="D53" s="14">
        <f>D52+C53</f>
        <v/>
      </c>
      <c r="E53" s="14">
        <f>B53/(1+Kalkulator!$B$9)^A53</f>
        <v/>
      </c>
      <c r="F53" s="13">
        <f>Kalkulator!$B$4+A53</f>
        <v/>
      </c>
    </row>
    <row r="54">
      <c r="A54" s="13" t="n">
        <v>50</v>
      </c>
      <c r="B54" s="14">
        <f>B53*(1+Kalkulator!$B$8)+C54</f>
        <v/>
      </c>
      <c r="C54" s="14">
        <f>IF(A54&lt;=Kalkulator!$B$16,12*Kalkulator!$B$7*(1+Kalkulator!$B$10)^(A54-1),0)</f>
        <v/>
      </c>
      <c r="D54" s="14">
        <f>D53+C54</f>
        <v/>
      </c>
      <c r="E54" s="14">
        <f>B54/(1+Kalkulator!$B$9)^A54</f>
        <v/>
      </c>
      <c r="F54" s="13">
        <f>Kalkulator!$B$4+A54</f>
        <v/>
      </c>
    </row>
    <row r="55">
      <c r="A55" s="13" t="n">
        <v>51</v>
      </c>
      <c r="B55" s="14">
        <f>B54*(1+Kalkulator!$B$8)+C55</f>
        <v/>
      </c>
      <c r="C55" s="14">
        <f>IF(A55&lt;=Kalkulator!$B$16,12*Kalkulator!$B$7*(1+Kalkulator!$B$10)^(A55-1),0)</f>
        <v/>
      </c>
      <c r="D55" s="14">
        <f>D54+C55</f>
        <v/>
      </c>
      <c r="E55" s="14">
        <f>B55/(1+Kalkulator!$B$9)^A55</f>
        <v/>
      </c>
      <c r="F55" s="13">
        <f>Kalkulator!$B$4+A55</f>
        <v/>
      </c>
    </row>
    <row r="56">
      <c r="A56" s="13" t="n">
        <v>52</v>
      </c>
      <c r="B56" s="14">
        <f>B55*(1+Kalkulator!$B$8)+C56</f>
        <v/>
      </c>
      <c r="C56" s="14">
        <f>IF(A56&lt;=Kalkulator!$B$16,12*Kalkulator!$B$7*(1+Kalkulator!$B$10)^(A56-1),0)</f>
        <v/>
      </c>
      <c r="D56" s="14">
        <f>D55+C56</f>
        <v/>
      </c>
      <c r="E56" s="14">
        <f>B56/(1+Kalkulator!$B$9)^A56</f>
        <v/>
      </c>
      <c r="F56" s="13">
        <f>Kalkulator!$B$4+A56</f>
        <v/>
      </c>
    </row>
    <row r="57">
      <c r="A57" s="13" t="n">
        <v>53</v>
      </c>
      <c r="B57" s="14">
        <f>B56*(1+Kalkulator!$B$8)+C57</f>
        <v/>
      </c>
      <c r="C57" s="14">
        <f>IF(A57&lt;=Kalkulator!$B$16,12*Kalkulator!$B$7*(1+Kalkulator!$B$10)^(A57-1),0)</f>
        <v/>
      </c>
      <c r="D57" s="14">
        <f>D56+C57</f>
        <v/>
      </c>
      <c r="E57" s="14">
        <f>B57/(1+Kalkulator!$B$9)^A57</f>
        <v/>
      </c>
      <c r="F57" s="13">
        <f>Kalkulator!$B$4+A57</f>
        <v/>
      </c>
    </row>
    <row r="58">
      <c r="A58" s="13" t="n">
        <v>54</v>
      </c>
      <c r="B58" s="14">
        <f>B57*(1+Kalkulator!$B$8)+C58</f>
        <v/>
      </c>
      <c r="C58" s="14">
        <f>IF(A58&lt;=Kalkulator!$B$16,12*Kalkulator!$B$7*(1+Kalkulator!$B$10)^(A58-1),0)</f>
        <v/>
      </c>
      <c r="D58" s="14">
        <f>D57+C58</f>
        <v/>
      </c>
      <c r="E58" s="14">
        <f>B58/(1+Kalkulator!$B$9)^A58</f>
        <v/>
      </c>
      <c r="F58" s="13">
        <f>Kalkulator!$B$4+A58</f>
        <v/>
      </c>
    </row>
    <row r="59">
      <c r="A59" s="13" t="n">
        <v>55</v>
      </c>
      <c r="B59" s="14">
        <f>B58*(1+Kalkulator!$B$8)+C59</f>
        <v/>
      </c>
      <c r="C59" s="14">
        <f>IF(A59&lt;=Kalkulator!$B$16,12*Kalkulator!$B$7*(1+Kalkulator!$B$10)^(A59-1),0)</f>
        <v/>
      </c>
      <c r="D59" s="14">
        <f>D58+C59</f>
        <v/>
      </c>
      <c r="E59" s="14">
        <f>B59/(1+Kalkulator!$B$9)^A59</f>
        <v/>
      </c>
      <c r="F59" s="13">
        <f>Kalkulator!$B$4+A59</f>
        <v/>
      </c>
    </row>
    <row r="60">
      <c r="A60" s="13" t="n">
        <v>56</v>
      </c>
      <c r="B60" s="14">
        <f>B59*(1+Kalkulator!$B$8)+C60</f>
        <v/>
      </c>
      <c r="C60" s="14">
        <f>IF(A60&lt;=Kalkulator!$B$16,12*Kalkulator!$B$7*(1+Kalkulator!$B$10)^(A60-1),0)</f>
        <v/>
      </c>
      <c r="D60" s="14">
        <f>D59+C60</f>
        <v/>
      </c>
      <c r="E60" s="14">
        <f>B60/(1+Kalkulator!$B$9)^A60</f>
        <v/>
      </c>
      <c r="F60" s="13">
        <f>Kalkulator!$B$4+A60</f>
        <v/>
      </c>
    </row>
    <row r="61">
      <c r="A61" s="13" t="n">
        <v>57</v>
      </c>
      <c r="B61" s="14">
        <f>B60*(1+Kalkulator!$B$8)+C61</f>
        <v/>
      </c>
      <c r="C61" s="14">
        <f>IF(A61&lt;=Kalkulator!$B$16,12*Kalkulator!$B$7*(1+Kalkulator!$B$10)^(A61-1),0)</f>
        <v/>
      </c>
      <c r="D61" s="14">
        <f>D60+C61</f>
        <v/>
      </c>
      <c r="E61" s="14">
        <f>B61/(1+Kalkulator!$B$9)^A61</f>
        <v/>
      </c>
      <c r="F61" s="13">
        <f>Kalkulator!$B$4+A61</f>
        <v/>
      </c>
    </row>
    <row r="62">
      <c r="A62" s="13" t="n">
        <v>58</v>
      </c>
      <c r="B62" s="14">
        <f>B61*(1+Kalkulator!$B$8)+C62</f>
        <v/>
      </c>
      <c r="C62" s="14">
        <f>IF(A62&lt;=Kalkulator!$B$16,12*Kalkulator!$B$7*(1+Kalkulator!$B$10)^(A62-1),0)</f>
        <v/>
      </c>
      <c r="D62" s="14">
        <f>D61+C62</f>
        <v/>
      </c>
      <c r="E62" s="14">
        <f>B62/(1+Kalkulator!$B$9)^A62</f>
        <v/>
      </c>
      <c r="F62" s="13">
        <f>Kalkulator!$B$4+A62</f>
        <v/>
      </c>
    </row>
    <row r="63">
      <c r="A63" s="13" t="n">
        <v>59</v>
      </c>
      <c r="B63" s="14">
        <f>B62*(1+Kalkulator!$B$8)+C63</f>
        <v/>
      </c>
      <c r="C63" s="14">
        <f>IF(A63&lt;=Kalkulator!$B$16,12*Kalkulator!$B$7*(1+Kalkulator!$B$10)^(A63-1),0)</f>
        <v/>
      </c>
      <c r="D63" s="14">
        <f>D62+C63</f>
        <v/>
      </c>
      <c r="E63" s="14">
        <f>B63/(1+Kalkulator!$B$9)^A63</f>
        <v/>
      </c>
      <c r="F63" s="13">
        <f>Kalkulator!$B$4+A63</f>
        <v/>
      </c>
    </row>
    <row r="64">
      <c r="A64" s="13" t="n">
        <v>60</v>
      </c>
      <c r="B64" s="14">
        <f>B63*(1+Kalkulator!$B$8)+C64</f>
        <v/>
      </c>
      <c r="C64" s="14">
        <f>IF(A64&lt;=Kalkulator!$B$16,12*Kalkulator!$B$7*(1+Kalkulator!$B$10)^(A64-1),0)</f>
        <v/>
      </c>
      <c r="D64" s="14">
        <f>D63+C64</f>
        <v/>
      </c>
      <c r="E64" s="14">
        <f>B64/(1+Kalkulator!$B$9)^A64</f>
        <v/>
      </c>
      <c r="F64" s="13">
        <f>Kalkulator!$B$4+A64</f>
        <v/>
      </c>
    </row>
    <row r="65">
      <c r="A65" s="13" t="n">
        <v>61</v>
      </c>
      <c r="B65" s="14">
        <f>B64*(1+Kalkulator!$B$8)+C65</f>
        <v/>
      </c>
      <c r="C65" s="14">
        <f>IF(A65&lt;=Kalkulator!$B$16,12*Kalkulator!$B$7*(1+Kalkulator!$B$10)^(A65-1),0)</f>
        <v/>
      </c>
      <c r="D65" s="14">
        <f>D64+C65</f>
        <v/>
      </c>
      <c r="E65" s="14">
        <f>B65/(1+Kalkulator!$B$9)^A65</f>
        <v/>
      </c>
      <c r="F65" s="13">
        <f>Kalkulator!$B$4+A65</f>
        <v/>
      </c>
    </row>
    <row r="66">
      <c r="A66" s="13" t="n">
        <v>62</v>
      </c>
      <c r="B66" s="14">
        <f>B65*(1+Kalkulator!$B$8)+C66</f>
        <v/>
      </c>
      <c r="C66" s="14">
        <f>IF(A66&lt;=Kalkulator!$B$16,12*Kalkulator!$B$7*(1+Kalkulator!$B$10)^(A66-1),0)</f>
        <v/>
      </c>
      <c r="D66" s="14">
        <f>D65+C66</f>
        <v/>
      </c>
      <c r="E66" s="14">
        <f>B66/(1+Kalkulator!$B$9)^A66</f>
        <v/>
      </c>
      <c r="F66" s="13">
        <f>Kalkulator!$B$4+A66</f>
        <v/>
      </c>
    </row>
    <row r="67">
      <c r="A67" s="13" t="n">
        <v>63</v>
      </c>
      <c r="B67" s="14">
        <f>B66*(1+Kalkulator!$B$8)+C67</f>
        <v/>
      </c>
      <c r="C67" s="14">
        <f>IF(A67&lt;=Kalkulator!$B$16,12*Kalkulator!$B$7*(1+Kalkulator!$B$10)^(A67-1),0)</f>
        <v/>
      </c>
      <c r="D67" s="14">
        <f>D66+C67</f>
        <v/>
      </c>
      <c r="E67" s="14">
        <f>B67/(1+Kalkulator!$B$9)^A67</f>
        <v/>
      </c>
      <c r="F67" s="13">
        <f>Kalkulator!$B$4+A67</f>
        <v/>
      </c>
    </row>
    <row r="68">
      <c r="A68" s="13" t="n">
        <v>64</v>
      </c>
      <c r="B68" s="14">
        <f>B67*(1+Kalkulator!$B$8)+C68</f>
        <v/>
      </c>
      <c r="C68" s="14">
        <f>IF(A68&lt;=Kalkulator!$B$16,12*Kalkulator!$B$7*(1+Kalkulator!$B$10)^(A68-1),0)</f>
        <v/>
      </c>
      <c r="D68" s="14">
        <f>D67+C68</f>
        <v/>
      </c>
      <c r="E68" s="14">
        <f>B68/(1+Kalkulator!$B$9)^A68</f>
        <v/>
      </c>
      <c r="F68" s="13">
        <f>Kalkulator!$B$4+A68</f>
        <v/>
      </c>
    </row>
    <row r="69">
      <c r="A69" s="13" t="n">
        <v>65</v>
      </c>
      <c r="B69" s="14">
        <f>B68*(1+Kalkulator!$B$8)+C69</f>
        <v/>
      </c>
      <c r="C69" s="14">
        <f>IF(A69&lt;=Kalkulator!$B$16,12*Kalkulator!$B$7*(1+Kalkulator!$B$10)^(A69-1),0)</f>
        <v/>
      </c>
      <c r="D69" s="14">
        <f>D68+C69</f>
        <v/>
      </c>
      <c r="E69" s="14">
        <f>B69/(1+Kalkulator!$B$9)^A69</f>
        <v/>
      </c>
      <c r="F69" s="13">
        <f>Kalkulator!$B$4+A69</f>
        <v/>
      </c>
    </row>
  </sheetData>
  <mergeCells count="1">
    <mergeCell ref="A1:F1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zoomScale="90"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1" t="inlineStr">
        <is>
          <t>INSTRUKCJA</t>
        </is>
      </c>
    </row>
    <row r="3" ht="44" customHeight="1">
      <c r="A3" s="15" t="inlineStr">
        <is>
          <t>1. Wiek</t>
        </is>
      </c>
      <c r="B3" s="16" t="inlineStr">
        <is>
          <t>Podaj aktualny wiek i planowany wiek przejścia na emeryturę. Różnica określa horyzont oszczędzania.</t>
        </is>
      </c>
    </row>
    <row r="4" ht="44" customHeight="1">
      <c r="A4" s="15" t="inlineStr">
        <is>
          <t>2. Oszczędności i wpłaty</t>
        </is>
      </c>
      <c r="B4" s="16" t="inlineStr">
        <is>
          <t>Wpisz obecny kapitał oraz planowaną miesięczną wpłatę. Model zakłada wpłaty regularne, ujmowane w ujęciu rocznym.</t>
        </is>
      </c>
    </row>
    <row r="5" ht="44" customHeight="1">
      <c r="A5" s="15" t="inlineStr">
        <is>
          <t>3. Założenia</t>
        </is>
      </c>
      <c r="B5" s="16" t="inlineStr">
        <is>
          <t>Stopa zwrotu, inflacja i tempo wzrostu wpłat są założeniami scenariusza, a nie przewidywaniami.</t>
        </is>
      </c>
    </row>
    <row r="6" ht="44" customHeight="1">
      <c r="A6" s="15" t="inlineStr">
        <is>
          <t>4. Dochód z kapitału</t>
        </is>
      </c>
      <c r="B6" s="16" t="inlineStr">
        <is>
          <t>Kalkulator szacuje równą miesięczną wypłatę z kapitału przez wskazaną liczbę lat, przy założonej stopie zwrotu w okresie wypłat.</t>
        </is>
      </c>
    </row>
    <row r="7" ht="44" customHeight="1">
      <c r="A7" s="15" t="inlineStr">
        <is>
          <t>Zakres</t>
        </is>
      </c>
      <c r="B7" s="16" t="inlineStr">
        <is>
          <t>Arkusz nie wylicza emerytury z ZUS ani świadczeń z IKE, IKZE lub PPK. Pokazuje symulację prywatnego kapitału.</t>
        </is>
      </c>
    </row>
    <row r="8" ht="44" customHeight="1">
      <c r="A8" s="15" t="inlineStr">
        <is>
          <t>Ważne</t>
        </is>
      </c>
      <c r="B8" s="16" t="inlineStr">
        <is>
          <t>Rzeczywiste wyniki mogą odbiegać od symulacji. Uwzględnij podatki, opłaty, ryzyko inwestycyjne i zmiany przepisów. To narzędzie edukacyjne, nie indywidualna porada inwestycyjna.</t>
        </is>
      </c>
    </row>
  </sheetData>
  <mergeCells count="7">
    <mergeCell ref="B4:F4"/>
    <mergeCell ref="B7:F7"/>
    <mergeCell ref="B6:F6"/>
    <mergeCell ref="A1:F1"/>
    <mergeCell ref="B3:F3"/>
    <mergeCell ref="B5:F5"/>
    <mergeCell ref="B8:F8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2026-11-06T17:47:02Z</dcterms:created>
  <dcterms:modified xmlns:dcterms="http://purl.org/dc/terms/" xmlns:xsi="http://www.w3.org/2001/XMLSchema-instance" xsi:type="dcterms:W3CDTF">2026-11-06T17:47:02Z</dcterms:modified>
</cp:coreProperties>
</file>