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" sheetId="1" state="visible" r:id="rId1"/>
    <sheet xmlns:r="http://schemas.openxmlformats.org/officeDocument/2006/relationships" name="Prognoza" sheetId="2" state="visible" r:id="rId2"/>
    <sheet xmlns:r="http://schemas.openxmlformats.org/officeDocument/2006/relationships" name="Instrukcja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#,##0.00 &quot;zł&quot;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b val="1"/>
      <color rgb="00FFFFFF"/>
    </font>
    <font>
      <color rgb="0014243A"/>
    </font>
    <font>
      <b val="1"/>
      <color rgb="0014243A"/>
    </font>
    <font>
      <i val="1"/>
      <color rgb="0064748B"/>
      <sz val="9"/>
    </font>
    <font>
      <color rgb="0064748B"/>
      <sz val="9"/>
    </font>
    <font>
      <color rgb="0014243A"/>
      <sz val="9"/>
    </font>
  </fonts>
  <fills count="7">
    <fill>
      <patternFill/>
    </fill>
    <fill>
      <patternFill patternType="gray125"/>
    </fill>
    <fill>
      <patternFill patternType="solid">
        <fgColor rgb="0014243A"/>
      </patternFill>
    </fill>
    <fill>
      <patternFill patternType="solid">
        <fgColor rgb="00203A59"/>
      </patternFill>
    </fill>
    <fill>
      <patternFill patternType="solid">
        <fgColor rgb="00F7F0DE"/>
      </patternFill>
    </fill>
    <fill>
      <patternFill patternType="solid">
        <fgColor rgb="00F3F6FA"/>
      </patternFill>
    </fill>
    <fill>
      <patternFill patternType="solid">
        <fgColor rgb="00DDEFE5"/>
      </patternFill>
    </fill>
  </fills>
  <borders count="3">
    <border>
      <left/>
      <right/>
      <top/>
      <bottom/>
      <diagonal/>
    </border>
    <border>
      <bottom style="thin">
        <color rgb="00D6B56D"/>
      </bottom>
    </border>
    <border>
      <bottom style="thin">
        <color rgb="00DCE3E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pivotButton="0" quotePrefix="0" xfId="0"/>
    <xf numFmtId="0" fontId="3" fillId="0" borderId="0" pivotButton="0" quotePrefix="0" xfId="0"/>
    <xf numFmtId="3" fontId="4" fillId="4" borderId="1" pivotButton="0" quotePrefix="0" xfId="0"/>
    <xf numFmtId="0" fontId="5" fillId="0" borderId="0" pivotButton="0" quotePrefix="0" xfId="0"/>
    <xf numFmtId="164" fontId="4" fillId="4" borderId="1" pivotButton="0" quotePrefix="0" xfId="0"/>
    <xf numFmtId="10" fontId="4" fillId="4" borderId="1" pivotButton="0" quotePrefix="0" xfId="0"/>
    <xf numFmtId="0" fontId="4" fillId="4" borderId="1" pivotButton="0" quotePrefix="0" xfId="0"/>
    <xf numFmtId="164" fontId="4" fillId="5" borderId="0" pivotButton="0" quotePrefix="0" xfId="0"/>
    <xf numFmtId="10" fontId="4" fillId="5" borderId="0" pivotButton="0" quotePrefix="0" xfId="0"/>
    <xf numFmtId="164" fontId="4" fillId="6" borderId="0" pivotButton="0" quotePrefix="0" xfId="0"/>
    <xf numFmtId="4" fontId="4" fillId="6" borderId="0" pivotButton="0" quotePrefix="0" xfId="0"/>
    <xf numFmtId="0" fontId="6" fillId="5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wrapText="1"/>
    </xf>
    <xf numFmtId="0" fontId="7" fillId="0" borderId="2" pivotButton="0" quotePrefix="0" xfId="0"/>
    <xf numFmtId="4" fontId="7" fillId="0" borderId="2" pivotButton="0" quotePrefix="0" xfId="0"/>
    <xf numFmtId="164" fontId="7" fillId="0" borderId="2" pivotButton="0" quotePrefix="0" xfId="0"/>
    <xf numFmtId="0" fontId="4" fillId="4" borderId="0" pivotButton="0" quotePrefix="0" xfId="0"/>
    <xf numFmtId="0" fontId="0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Dywidenda netto w kolejnych latach</a:t>
            </a:r>
          </a:p>
        </rich>
      </tx>
    </title>
    <plotArea>
      <lineChart>
        <grouping val="standard"/>
        <ser>
          <idx val="0"/>
          <order val="0"/>
          <tx>
            <strRef>
              <f>'Prognoza'!D3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'Prognoza'!$A$4:$A$63</f>
            </numRef>
          </cat>
          <val>
            <numRef>
              <f>'Prognoza'!$D$4:$D$63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Kwota (zł)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zoomScale="90" workbookViewId="0">
      <selection activeCell="A1" sqref="A1"/>
    </sheetView>
  </sheetViews>
  <sheetFormatPr baseColWidth="8" defaultRowHeight="15"/>
  <cols>
    <col width="45" customWidth="1" min="1" max="1"/>
    <col width="22" customWidth="1" min="2" max="2"/>
    <col width="14" customWidth="1" min="3" max="3"/>
    <col width="15" customWidth="1" min="4" max="4"/>
    <col width="15" customWidth="1" min="5" max="5"/>
    <col width="15" customWidth="1" min="6" max="6"/>
  </cols>
  <sheetData>
    <row r="1" ht="32" customHeight="1">
      <c r="A1" s="1" t="inlineStr">
        <is>
          <t>KALKULATOR DYWIDEND</t>
        </is>
      </c>
    </row>
    <row r="3">
      <c r="A3" s="2" t="inlineStr">
        <is>
          <t>PARAMETRY INWESTYCJI</t>
        </is>
      </c>
    </row>
    <row r="4">
      <c r="A4" s="3" t="inlineStr">
        <is>
          <t>Liczba posiadanych akcji</t>
        </is>
      </c>
      <c r="B4" s="4" t="n">
        <v>100</v>
      </c>
      <c r="C4" s="5" t="inlineStr">
        <is>
          <t>szt.</t>
        </is>
      </c>
    </row>
    <row r="5">
      <c r="A5" s="3" t="inlineStr">
        <is>
          <t>Cena jednej akcji</t>
        </is>
      </c>
      <c r="B5" s="6" t="n">
        <v>100</v>
      </c>
      <c r="C5" s="5" t="inlineStr">
        <is>
          <t>zł</t>
        </is>
      </c>
    </row>
    <row r="6">
      <c r="A6" s="3" t="inlineStr">
        <is>
          <t>Roczna dywidenda na akcję</t>
        </is>
      </c>
      <c r="B6" s="6" t="n">
        <v>5</v>
      </c>
      <c r="C6" s="5" t="inlineStr">
        <is>
          <t>zł</t>
        </is>
      </c>
    </row>
    <row r="7">
      <c r="A7" s="3" t="inlineStr">
        <is>
          <t>Oczekiwany wzrost dywidendy rocznie</t>
        </is>
      </c>
      <c r="B7" s="7" t="n">
        <v>0.04</v>
      </c>
      <c r="C7" s="5" t="inlineStr">
        <is>
          <t>%</t>
        </is>
      </c>
    </row>
    <row r="8">
      <c r="A8" s="3" t="inlineStr">
        <is>
          <t>Podatek od dywidendy</t>
        </is>
      </c>
      <c r="B8" s="7" t="n">
        <v>0.19</v>
      </c>
      <c r="C8" s="5" t="inlineStr">
        <is>
          <t>%</t>
        </is>
      </c>
    </row>
    <row r="9">
      <c r="A9" s="3" t="inlineStr">
        <is>
          <t>Planowany okres inwestycji</t>
        </is>
      </c>
      <c r="B9" s="8" t="n">
        <v>10</v>
      </c>
      <c r="C9" s="5" t="inlineStr">
        <is>
          <t>lat</t>
        </is>
      </c>
    </row>
    <row r="10">
      <c r="A10" s="3" t="inlineStr">
        <is>
          <t>Reinwestowanie dywidend</t>
        </is>
      </c>
      <c r="B10" s="8" t="inlineStr">
        <is>
          <t>Tak</t>
        </is>
      </c>
      <c r="C10" s="5" t="inlineStr">
        <is>
          <t>wybierz</t>
        </is>
      </c>
    </row>
    <row r="11">
      <c r="A11" s="3" t="inlineStr">
        <is>
          <t>Cena zakupu akcji do reinwestycji</t>
        </is>
      </c>
      <c r="B11" s="6" t="n">
        <v>100</v>
      </c>
      <c r="C11" s="5" t="inlineStr">
        <is>
          <t>zł</t>
        </is>
      </c>
    </row>
    <row r="14">
      <c r="A14" s="2" t="inlineStr">
        <is>
          <t>WYNIKI</t>
        </is>
      </c>
    </row>
    <row r="16">
      <c r="A16" s="3" t="inlineStr">
        <is>
          <t>Wartość początkowej inwestycji</t>
        </is>
      </c>
      <c r="B16" s="9">
        <f>B4*B5</f>
        <v/>
      </c>
      <c r="C16" t="inlineStr">
        <is>
          <t>zł</t>
        </is>
      </c>
    </row>
    <row r="17">
      <c r="A17" s="3" t="inlineStr">
        <is>
          <t>Roczna dywidenda brutto na początku</t>
        </is>
      </c>
      <c r="B17" s="9">
        <f>B4*B6</f>
        <v/>
      </c>
      <c r="C17" t="inlineStr">
        <is>
          <t>zł</t>
        </is>
      </c>
    </row>
    <row r="18">
      <c r="A18" s="3" t="inlineStr">
        <is>
          <t>Roczna dywidenda netto na początku</t>
        </is>
      </c>
      <c r="B18" s="9">
        <f>B16*(1-B8)</f>
        <v/>
      </c>
      <c r="C18" t="inlineStr">
        <is>
          <t>zł</t>
        </is>
      </c>
    </row>
    <row r="19">
      <c r="A19" s="3" t="inlineStr">
        <is>
          <t>Stopa dywidendy brutto</t>
        </is>
      </c>
      <c r="B19" s="10">
        <f>IFERROR(B6/B5,0)</f>
        <v/>
      </c>
      <c r="C19" t="inlineStr">
        <is>
          <t>%</t>
        </is>
      </c>
    </row>
    <row r="20">
      <c r="A20" s="3" t="inlineStr">
        <is>
          <t>Stopa dywidendy netto</t>
        </is>
      </c>
      <c r="B20" s="10">
        <f>B19*(1-B8)</f>
        <v/>
      </c>
      <c r="C20" t="inlineStr">
        <is>
          <t>%</t>
        </is>
      </c>
    </row>
    <row r="21">
      <c r="A21" s="3" t="inlineStr">
        <is>
          <t>Dywidenda brutto w ostatnim roku</t>
        </is>
      </c>
      <c r="B21" s="11">
        <f>IFERROR(INDEX(Prognoza!C4:C63,MATCH(B9,Prognoza!A4:A63,0)),0)</f>
        <v/>
      </c>
      <c r="C21" t="inlineStr">
        <is>
          <t>zł</t>
        </is>
      </c>
    </row>
    <row r="22">
      <c r="A22" s="3" t="inlineStr">
        <is>
          <t>Dywidenda netto w ostatnim roku</t>
        </is>
      </c>
      <c r="B22" s="11">
        <f>IFERROR(INDEX(Prognoza!D4:D63,MATCH(B9,Prognoza!A4:A63,0)),0)</f>
        <v/>
      </c>
      <c r="C22" t="inlineStr">
        <is>
          <t>zł</t>
        </is>
      </c>
    </row>
    <row r="23">
      <c r="A23" s="3" t="inlineStr">
        <is>
          <t>Łączne dywidendy netto w okresie</t>
        </is>
      </c>
      <c r="B23" s="11">
        <f>SUM(Prognoza!E4:E63)</f>
        <v/>
      </c>
      <c r="C23" t="inlineStr">
        <is>
          <t>zł</t>
        </is>
      </c>
    </row>
    <row r="24">
      <c r="A24" s="3" t="inlineStr">
        <is>
          <t>Liczba akcji na koniec okresu</t>
        </is>
      </c>
      <c r="B24" s="12">
        <f>IFERROR(INDEX(Prognoza!B4:B63,MATCH(B9,Prognoza!A4:A63,0)),B4)</f>
        <v/>
      </c>
      <c r="C24" t="inlineStr">
        <is>
          <t>szt.</t>
        </is>
      </c>
    </row>
    <row r="25">
      <c r="A25" s="3" t="inlineStr">
        <is>
          <t>Wartość portfela na koniec okresu</t>
        </is>
      </c>
      <c r="B25" s="11">
        <f>B24*B5</f>
        <v/>
      </c>
      <c r="C25" t="inlineStr">
        <is>
          <t>zł</t>
        </is>
      </c>
    </row>
    <row r="28">
      <c r="A28" s="13" t="inlineStr">
        <is>
          <t>Symulacja ma charakter edukacyjny. Zakłada stałą cenę akcji, wypłatę dywidendy raz w roku, stałą stawkę podatku oraz stały wzrost dywidendy. Nie uwzględnia prowizji maklerskich, zmiany kursu, walut, podatków zagranicznych, dopłat ani zmian polityki dywidendowej spółki. Dywidenda nie jest gwarantowana, a stopa dywidendy z przeszłości nie przesądza o przyszłych wypłatach.</t>
        </is>
      </c>
    </row>
    <row r="29"/>
  </sheetData>
  <mergeCells count="4">
    <mergeCell ref="A28:F29"/>
    <mergeCell ref="A14:C14"/>
    <mergeCell ref="A3:B3"/>
    <mergeCell ref="A1:F1"/>
  </mergeCells>
  <dataValidations count="8">
    <dataValidation sqref="B10" showDropDown="0" showInputMessage="0" showErrorMessage="0" allowBlank="0" type="list">
      <formula1>"Tak,Nie"</formula1>
    </dataValidation>
    <dataValidation sqref="B4" showDropDown="0" showInputMessage="0" showErrorMessage="0" allowBlank="0" type="whole" operator="greaterThanOrEqual">
      <formula1>0</formula1>
    </dataValidation>
    <dataValidation sqref="B5" showDropDown="0" showInputMessage="0" showErrorMessage="0" allowBlank="0" type="decimal" operator="greaterThan">
      <formula1>0</formula1>
    </dataValidation>
    <dataValidation sqref="B6" showDropDown="0" showInputMessage="0" showErrorMessage="0" allowBlank="0" type="decimal" operator="greaterThanOrEqual">
      <formula1>0</formula1>
    </dataValidation>
    <dataValidation sqref="B9" showDropDown="0" showInputMessage="0" showErrorMessage="0" allowBlank="0" type="whole" operator="between">
      <formula1>1</formula1>
      <formula2>60</formula2>
    </dataValidation>
    <dataValidation sqref="B11" showDropDown="0" showInputMessage="0" showErrorMessage="0" allowBlank="0" type="decimal" operator="greaterThan">
      <formula1>0</formula1>
    </dataValidation>
    <dataValidation sqref="B7" showDropDown="0" showInputMessage="0" showErrorMessage="0" allowBlank="0" type="decimal" operator="between">
      <formula1>0</formula1>
      <formula2>1</formula2>
    </dataValidation>
    <dataValidation sqref="B8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9" customWidth="1" min="3" max="3"/>
    <col width="19" customWidth="1" min="4" max="4"/>
    <col width="25" customWidth="1" min="5" max="5"/>
    <col width="18" customWidth="1" min="6" max="6"/>
    <col width="20" customWidth="1" min="7" max="7"/>
  </cols>
  <sheetData>
    <row r="1" ht="32" customHeight="1">
      <c r="A1" s="1" t="inlineStr">
        <is>
          <t>PROGNOZA DYWIDEND ROK PO ROKU</t>
        </is>
      </c>
    </row>
    <row r="3" ht="34" customHeight="1">
      <c r="A3" s="14" t="inlineStr">
        <is>
          <t>Rok</t>
        </is>
      </c>
      <c r="B3" s="14" t="inlineStr">
        <is>
          <t>Liczba akcji</t>
        </is>
      </c>
      <c r="C3" s="14" t="inlineStr">
        <is>
          <t>Dywidenda brutto</t>
        </is>
      </c>
      <c r="D3" s="14" t="inlineStr">
        <is>
          <t>Dywidenda netto</t>
        </is>
      </c>
      <c r="E3" s="14" t="inlineStr">
        <is>
          <t>Dywidenda netto narastająco</t>
        </is>
      </c>
      <c r="F3" s="14" t="inlineStr">
        <is>
          <t>Dywidenda na akcję</t>
        </is>
      </c>
      <c r="G3" s="14" t="inlineStr">
        <is>
          <t>Wartość portfela</t>
        </is>
      </c>
    </row>
    <row r="4">
      <c r="A4" s="15" t="n">
        <v>0</v>
      </c>
      <c r="B4" s="16">
        <f>Kalkulator!$B$4</f>
        <v/>
      </c>
      <c r="C4" s="17">
        <f>B4*F4</f>
        <v/>
      </c>
      <c r="D4" s="17">
        <f>C4*(1-Kalkulator!$B$8)</f>
        <v/>
      </c>
      <c r="E4" s="17">
        <f>D4</f>
        <v/>
      </c>
      <c r="F4" s="17">
        <f>Kalkulator!$B$6*(1+Kalkulator!$B$7)^A4</f>
        <v/>
      </c>
      <c r="G4" s="17">
        <f>B4*Kalkulator!$B$5</f>
        <v/>
      </c>
    </row>
    <row r="5">
      <c r="A5" s="15" t="n">
        <v>1</v>
      </c>
      <c r="B5" s="16">
        <f>IF(Kalkulator!$B$10="Tak",B4+D4/Kalkulator!$B$11,B4)</f>
        <v/>
      </c>
      <c r="C5" s="17">
        <f>B5*F5</f>
        <v/>
      </c>
      <c r="D5" s="17">
        <f>C5*(1-Kalkulator!$B$8)</f>
        <v/>
      </c>
      <c r="E5" s="17">
        <f>E4+D5</f>
        <v/>
      </c>
      <c r="F5" s="17">
        <f>Kalkulator!$B$6*(1+Kalkulator!$B$7)^A5</f>
        <v/>
      </c>
      <c r="G5" s="17">
        <f>B5*Kalkulator!$B$5</f>
        <v/>
      </c>
    </row>
    <row r="6">
      <c r="A6" s="15" t="n">
        <v>2</v>
      </c>
      <c r="B6" s="16">
        <f>IF(Kalkulator!$B$10="Tak",B5+D5/Kalkulator!$B$11,B5)</f>
        <v/>
      </c>
      <c r="C6" s="17">
        <f>B6*F6</f>
        <v/>
      </c>
      <c r="D6" s="17">
        <f>C6*(1-Kalkulator!$B$8)</f>
        <v/>
      </c>
      <c r="E6" s="17">
        <f>E5+D6</f>
        <v/>
      </c>
      <c r="F6" s="17">
        <f>Kalkulator!$B$6*(1+Kalkulator!$B$7)^A6</f>
        <v/>
      </c>
      <c r="G6" s="17">
        <f>B6*Kalkulator!$B$5</f>
        <v/>
      </c>
    </row>
    <row r="7">
      <c r="A7" s="15" t="n">
        <v>3</v>
      </c>
      <c r="B7" s="16">
        <f>IF(Kalkulator!$B$10="Tak",B6+D6/Kalkulator!$B$11,B6)</f>
        <v/>
      </c>
      <c r="C7" s="17">
        <f>B7*F7</f>
        <v/>
      </c>
      <c r="D7" s="17">
        <f>C7*(1-Kalkulator!$B$8)</f>
        <v/>
      </c>
      <c r="E7" s="17">
        <f>E6+D7</f>
        <v/>
      </c>
      <c r="F7" s="17">
        <f>Kalkulator!$B$6*(1+Kalkulator!$B$7)^A7</f>
        <v/>
      </c>
      <c r="G7" s="17">
        <f>B7*Kalkulator!$B$5</f>
        <v/>
      </c>
    </row>
    <row r="8">
      <c r="A8" s="15" t="n">
        <v>4</v>
      </c>
      <c r="B8" s="16">
        <f>IF(Kalkulator!$B$10="Tak",B7+D7/Kalkulator!$B$11,B7)</f>
        <v/>
      </c>
      <c r="C8" s="17">
        <f>B8*F8</f>
        <v/>
      </c>
      <c r="D8" s="17">
        <f>C8*(1-Kalkulator!$B$8)</f>
        <v/>
      </c>
      <c r="E8" s="17">
        <f>E7+D8</f>
        <v/>
      </c>
      <c r="F8" s="17">
        <f>Kalkulator!$B$6*(1+Kalkulator!$B$7)^A8</f>
        <v/>
      </c>
      <c r="G8" s="17">
        <f>B8*Kalkulator!$B$5</f>
        <v/>
      </c>
    </row>
    <row r="9">
      <c r="A9" s="15" t="n">
        <v>5</v>
      </c>
      <c r="B9" s="16">
        <f>IF(Kalkulator!$B$10="Tak",B8+D8/Kalkulator!$B$11,B8)</f>
        <v/>
      </c>
      <c r="C9" s="17">
        <f>B9*F9</f>
        <v/>
      </c>
      <c r="D9" s="17">
        <f>C9*(1-Kalkulator!$B$8)</f>
        <v/>
      </c>
      <c r="E9" s="17">
        <f>E8+D9</f>
        <v/>
      </c>
      <c r="F9" s="17">
        <f>Kalkulator!$B$6*(1+Kalkulator!$B$7)^A9</f>
        <v/>
      </c>
      <c r="G9" s="17">
        <f>B9*Kalkulator!$B$5</f>
        <v/>
      </c>
    </row>
    <row r="10">
      <c r="A10" s="15" t="n">
        <v>6</v>
      </c>
      <c r="B10" s="16">
        <f>IF(Kalkulator!$B$10="Tak",B9+D9/Kalkulator!$B$11,B9)</f>
        <v/>
      </c>
      <c r="C10" s="17">
        <f>B10*F10</f>
        <v/>
      </c>
      <c r="D10" s="17">
        <f>C10*(1-Kalkulator!$B$8)</f>
        <v/>
      </c>
      <c r="E10" s="17">
        <f>E9+D10</f>
        <v/>
      </c>
      <c r="F10" s="17">
        <f>Kalkulator!$B$6*(1+Kalkulator!$B$7)^A10</f>
        <v/>
      </c>
      <c r="G10" s="17">
        <f>B10*Kalkulator!$B$5</f>
        <v/>
      </c>
    </row>
    <row r="11">
      <c r="A11" s="15" t="n">
        <v>7</v>
      </c>
      <c r="B11" s="16">
        <f>IF(Kalkulator!$B$10="Tak",B10+D10/Kalkulator!$B$11,B10)</f>
        <v/>
      </c>
      <c r="C11" s="17">
        <f>B11*F11</f>
        <v/>
      </c>
      <c r="D11" s="17">
        <f>C11*(1-Kalkulator!$B$8)</f>
        <v/>
      </c>
      <c r="E11" s="17">
        <f>E10+D11</f>
        <v/>
      </c>
      <c r="F11" s="17">
        <f>Kalkulator!$B$6*(1+Kalkulator!$B$7)^A11</f>
        <v/>
      </c>
      <c r="G11" s="17">
        <f>B11*Kalkulator!$B$5</f>
        <v/>
      </c>
    </row>
    <row r="12">
      <c r="A12" s="15" t="n">
        <v>8</v>
      </c>
      <c r="B12" s="16">
        <f>IF(Kalkulator!$B$10="Tak",B11+D11/Kalkulator!$B$11,B11)</f>
        <v/>
      </c>
      <c r="C12" s="17">
        <f>B12*F12</f>
        <v/>
      </c>
      <c r="D12" s="17">
        <f>C12*(1-Kalkulator!$B$8)</f>
        <v/>
      </c>
      <c r="E12" s="17">
        <f>E11+D12</f>
        <v/>
      </c>
      <c r="F12" s="17">
        <f>Kalkulator!$B$6*(1+Kalkulator!$B$7)^A12</f>
        <v/>
      </c>
      <c r="G12" s="17">
        <f>B12*Kalkulator!$B$5</f>
        <v/>
      </c>
    </row>
    <row r="13">
      <c r="A13" s="15" t="n">
        <v>9</v>
      </c>
      <c r="B13" s="16">
        <f>IF(Kalkulator!$B$10="Tak",B12+D12/Kalkulator!$B$11,B12)</f>
        <v/>
      </c>
      <c r="C13" s="17">
        <f>B13*F13</f>
        <v/>
      </c>
      <c r="D13" s="17">
        <f>C13*(1-Kalkulator!$B$8)</f>
        <v/>
      </c>
      <c r="E13" s="17">
        <f>E12+D13</f>
        <v/>
      </c>
      <c r="F13" s="17">
        <f>Kalkulator!$B$6*(1+Kalkulator!$B$7)^A13</f>
        <v/>
      </c>
      <c r="G13" s="17">
        <f>B13*Kalkulator!$B$5</f>
        <v/>
      </c>
    </row>
    <row r="14">
      <c r="A14" s="15" t="n">
        <v>10</v>
      </c>
      <c r="B14" s="16">
        <f>IF(Kalkulator!$B$10="Tak",B13+D13/Kalkulator!$B$11,B13)</f>
        <v/>
      </c>
      <c r="C14" s="17">
        <f>B14*F14</f>
        <v/>
      </c>
      <c r="D14" s="17">
        <f>C14*(1-Kalkulator!$B$8)</f>
        <v/>
      </c>
      <c r="E14" s="17">
        <f>E13+D14</f>
        <v/>
      </c>
      <c r="F14" s="17">
        <f>Kalkulator!$B$6*(1+Kalkulator!$B$7)^A14</f>
        <v/>
      </c>
      <c r="G14" s="17">
        <f>B14*Kalkulator!$B$5</f>
        <v/>
      </c>
    </row>
    <row r="15">
      <c r="A15" s="15" t="n">
        <v>11</v>
      </c>
      <c r="B15" s="16">
        <f>IF(Kalkulator!$B$10="Tak",B14+D14/Kalkulator!$B$11,B14)</f>
        <v/>
      </c>
      <c r="C15" s="17">
        <f>B15*F15</f>
        <v/>
      </c>
      <c r="D15" s="17">
        <f>C15*(1-Kalkulator!$B$8)</f>
        <v/>
      </c>
      <c r="E15" s="17">
        <f>E14+D15</f>
        <v/>
      </c>
      <c r="F15" s="17">
        <f>Kalkulator!$B$6*(1+Kalkulator!$B$7)^A15</f>
        <v/>
      </c>
      <c r="G15" s="17">
        <f>B15*Kalkulator!$B$5</f>
        <v/>
      </c>
    </row>
    <row r="16">
      <c r="A16" s="15" t="n">
        <v>12</v>
      </c>
      <c r="B16" s="16">
        <f>IF(Kalkulator!$B$10="Tak",B15+D15/Kalkulator!$B$11,B15)</f>
        <v/>
      </c>
      <c r="C16" s="17">
        <f>B16*F16</f>
        <v/>
      </c>
      <c r="D16" s="17">
        <f>C16*(1-Kalkulator!$B$8)</f>
        <v/>
      </c>
      <c r="E16" s="17">
        <f>E15+D16</f>
        <v/>
      </c>
      <c r="F16" s="17">
        <f>Kalkulator!$B$6*(1+Kalkulator!$B$7)^A16</f>
        <v/>
      </c>
      <c r="G16" s="17">
        <f>B16*Kalkulator!$B$5</f>
        <v/>
      </c>
    </row>
    <row r="17">
      <c r="A17" s="15" t="n">
        <v>13</v>
      </c>
      <c r="B17" s="16">
        <f>IF(Kalkulator!$B$10="Tak",B16+D16/Kalkulator!$B$11,B16)</f>
        <v/>
      </c>
      <c r="C17" s="17">
        <f>B17*F17</f>
        <v/>
      </c>
      <c r="D17" s="17">
        <f>C17*(1-Kalkulator!$B$8)</f>
        <v/>
      </c>
      <c r="E17" s="17">
        <f>E16+D17</f>
        <v/>
      </c>
      <c r="F17" s="17">
        <f>Kalkulator!$B$6*(1+Kalkulator!$B$7)^A17</f>
        <v/>
      </c>
      <c r="G17" s="17">
        <f>B17*Kalkulator!$B$5</f>
        <v/>
      </c>
    </row>
    <row r="18">
      <c r="A18" s="15" t="n">
        <v>14</v>
      </c>
      <c r="B18" s="16">
        <f>IF(Kalkulator!$B$10="Tak",B17+D17/Kalkulator!$B$11,B17)</f>
        <v/>
      </c>
      <c r="C18" s="17">
        <f>B18*F18</f>
        <v/>
      </c>
      <c r="D18" s="17">
        <f>C18*(1-Kalkulator!$B$8)</f>
        <v/>
      </c>
      <c r="E18" s="17">
        <f>E17+D18</f>
        <v/>
      </c>
      <c r="F18" s="17">
        <f>Kalkulator!$B$6*(1+Kalkulator!$B$7)^A18</f>
        <v/>
      </c>
      <c r="G18" s="17">
        <f>B18*Kalkulator!$B$5</f>
        <v/>
      </c>
    </row>
    <row r="19">
      <c r="A19" s="15" t="n">
        <v>15</v>
      </c>
      <c r="B19" s="16">
        <f>IF(Kalkulator!$B$10="Tak",B18+D18/Kalkulator!$B$11,B18)</f>
        <v/>
      </c>
      <c r="C19" s="17">
        <f>B19*F19</f>
        <v/>
      </c>
      <c r="D19" s="17">
        <f>C19*(1-Kalkulator!$B$8)</f>
        <v/>
      </c>
      <c r="E19" s="17">
        <f>E18+D19</f>
        <v/>
      </c>
      <c r="F19" s="17">
        <f>Kalkulator!$B$6*(1+Kalkulator!$B$7)^A19</f>
        <v/>
      </c>
      <c r="G19" s="17">
        <f>B19*Kalkulator!$B$5</f>
        <v/>
      </c>
    </row>
    <row r="20">
      <c r="A20" s="15" t="n">
        <v>16</v>
      </c>
      <c r="B20" s="16">
        <f>IF(Kalkulator!$B$10="Tak",B19+D19/Kalkulator!$B$11,B19)</f>
        <v/>
      </c>
      <c r="C20" s="17">
        <f>B20*F20</f>
        <v/>
      </c>
      <c r="D20" s="17">
        <f>C20*(1-Kalkulator!$B$8)</f>
        <v/>
      </c>
      <c r="E20" s="17">
        <f>E19+D20</f>
        <v/>
      </c>
      <c r="F20" s="17">
        <f>Kalkulator!$B$6*(1+Kalkulator!$B$7)^A20</f>
        <v/>
      </c>
      <c r="G20" s="17">
        <f>B20*Kalkulator!$B$5</f>
        <v/>
      </c>
    </row>
    <row r="21">
      <c r="A21" s="15" t="n">
        <v>17</v>
      </c>
      <c r="B21" s="16">
        <f>IF(Kalkulator!$B$10="Tak",B20+D20/Kalkulator!$B$11,B20)</f>
        <v/>
      </c>
      <c r="C21" s="17">
        <f>B21*F21</f>
        <v/>
      </c>
      <c r="D21" s="17">
        <f>C21*(1-Kalkulator!$B$8)</f>
        <v/>
      </c>
      <c r="E21" s="17">
        <f>E20+D21</f>
        <v/>
      </c>
      <c r="F21" s="17">
        <f>Kalkulator!$B$6*(1+Kalkulator!$B$7)^A21</f>
        <v/>
      </c>
      <c r="G21" s="17">
        <f>B21*Kalkulator!$B$5</f>
        <v/>
      </c>
    </row>
    <row r="22">
      <c r="A22" s="15" t="n">
        <v>18</v>
      </c>
      <c r="B22" s="16">
        <f>IF(Kalkulator!$B$10="Tak",B21+D21/Kalkulator!$B$11,B21)</f>
        <v/>
      </c>
      <c r="C22" s="17">
        <f>B22*F22</f>
        <v/>
      </c>
      <c r="D22" s="17">
        <f>C22*(1-Kalkulator!$B$8)</f>
        <v/>
      </c>
      <c r="E22" s="17">
        <f>E21+D22</f>
        <v/>
      </c>
      <c r="F22" s="17">
        <f>Kalkulator!$B$6*(1+Kalkulator!$B$7)^A22</f>
        <v/>
      </c>
      <c r="G22" s="17">
        <f>B22*Kalkulator!$B$5</f>
        <v/>
      </c>
    </row>
    <row r="23">
      <c r="A23" s="15" t="n">
        <v>19</v>
      </c>
      <c r="B23" s="16">
        <f>IF(Kalkulator!$B$10="Tak",B22+D22/Kalkulator!$B$11,B22)</f>
        <v/>
      </c>
      <c r="C23" s="17">
        <f>B23*F23</f>
        <v/>
      </c>
      <c r="D23" s="17">
        <f>C23*(1-Kalkulator!$B$8)</f>
        <v/>
      </c>
      <c r="E23" s="17">
        <f>E22+D23</f>
        <v/>
      </c>
      <c r="F23" s="17">
        <f>Kalkulator!$B$6*(1+Kalkulator!$B$7)^A23</f>
        <v/>
      </c>
      <c r="G23" s="17">
        <f>B23*Kalkulator!$B$5</f>
        <v/>
      </c>
    </row>
    <row r="24">
      <c r="A24" s="15" t="n">
        <v>20</v>
      </c>
      <c r="B24" s="16">
        <f>IF(Kalkulator!$B$10="Tak",B23+D23/Kalkulator!$B$11,B23)</f>
        <v/>
      </c>
      <c r="C24" s="17">
        <f>B24*F24</f>
        <v/>
      </c>
      <c r="D24" s="17">
        <f>C24*(1-Kalkulator!$B$8)</f>
        <v/>
      </c>
      <c r="E24" s="17">
        <f>E23+D24</f>
        <v/>
      </c>
      <c r="F24" s="17">
        <f>Kalkulator!$B$6*(1+Kalkulator!$B$7)^A24</f>
        <v/>
      </c>
      <c r="G24" s="17">
        <f>B24*Kalkulator!$B$5</f>
        <v/>
      </c>
    </row>
    <row r="25">
      <c r="A25" s="15" t="n">
        <v>21</v>
      </c>
      <c r="B25" s="16">
        <f>IF(Kalkulator!$B$10="Tak",B24+D24/Kalkulator!$B$11,B24)</f>
        <v/>
      </c>
      <c r="C25" s="17">
        <f>B25*F25</f>
        <v/>
      </c>
      <c r="D25" s="17">
        <f>C25*(1-Kalkulator!$B$8)</f>
        <v/>
      </c>
      <c r="E25" s="17">
        <f>E24+D25</f>
        <v/>
      </c>
      <c r="F25" s="17">
        <f>Kalkulator!$B$6*(1+Kalkulator!$B$7)^A25</f>
        <v/>
      </c>
      <c r="G25" s="17">
        <f>B25*Kalkulator!$B$5</f>
        <v/>
      </c>
    </row>
    <row r="26">
      <c r="A26" s="15" t="n">
        <v>22</v>
      </c>
      <c r="B26" s="16">
        <f>IF(Kalkulator!$B$10="Tak",B25+D25/Kalkulator!$B$11,B25)</f>
        <v/>
      </c>
      <c r="C26" s="17">
        <f>B26*F26</f>
        <v/>
      </c>
      <c r="D26" s="17">
        <f>C26*(1-Kalkulator!$B$8)</f>
        <v/>
      </c>
      <c r="E26" s="17">
        <f>E25+D26</f>
        <v/>
      </c>
      <c r="F26" s="17">
        <f>Kalkulator!$B$6*(1+Kalkulator!$B$7)^A26</f>
        <v/>
      </c>
      <c r="G26" s="17">
        <f>B26*Kalkulator!$B$5</f>
        <v/>
      </c>
    </row>
    <row r="27">
      <c r="A27" s="15" t="n">
        <v>23</v>
      </c>
      <c r="B27" s="16">
        <f>IF(Kalkulator!$B$10="Tak",B26+D26/Kalkulator!$B$11,B26)</f>
        <v/>
      </c>
      <c r="C27" s="17">
        <f>B27*F27</f>
        <v/>
      </c>
      <c r="D27" s="17">
        <f>C27*(1-Kalkulator!$B$8)</f>
        <v/>
      </c>
      <c r="E27" s="17">
        <f>E26+D27</f>
        <v/>
      </c>
      <c r="F27" s="17">
        <f>Kalkulator!$B$6*(1+Kalkulator!$B$7)^A27</f>
        <v/>
      </c>
      <c r="G27" s="17">
        <f>B27*Kalkulator!$B$5</f>
        <v/>
      </c>
    </row>
    <row r="28">
      <c r="A28" s="15" t="n">
        <v>24</v>
      </c>
      <c r="B28" s="16">
        <f>IF(Kalkulator!$B$10="Tak",B27+D27/Kalkulator!$B$11,B27)</f>
        <v/>
      </c>
      <c r="C28" s="17">
        <f>B28*F28</f>
        <v/>
      </c>
      <c r="D28" s="17">
        <f>C28*(1-Kalkulator!$B$8)</f>
        <v/>
      </c>
      <c r="E28" s="17">
        <f>E27+D28</f>
        <v/>
      </c>
      <c r="F28" s="17">
        <f>Kalkulator!$B$6*(1+Kalkulator!$B$7)^A28</f>
        <v/>
      </c>
      <c r="G28" s="17">
        <f>B28*Kalkulator!$B$5</f>
        <v/>
      </c>
    </row>
    <row r="29">
      <c r="A29" s="15" t="n">
        <v>25</v>
      </c>
      <c r="B29" s="16">
        <f>IF(Kalkulator!$B$10="Tak",B28+D28/Kalkulator!$B$11,B28)</f>
        <v/>
      </c>
      <c r="C29" s="17">
        <f>B29*F29</f>
        <v/>
      </c>
      <c r="D29" s="17">
        <f>C29*(1-Kalkulator!$B$8)</f>
        <v/>
      </c>
      <c r="E29" s="17">
        <f>E28+D29</f>
        <v/>
      </c>
      <c r="F29" s="17">
        <f>Kalkulator!$B$6*(1+Kalkulator!$B$7)^A29</f>
        <v/>
      </c>
      <c r="G29" s="17">
        <f>B29*Kalkulator!$B$5</f>
        <v/>
      </c>
    </row>
    <row r="30">
      <c r="A30" s="15" t="n">
        <v>26</v>
      </c>
      <c r="B30" s="16">
        <f>IF(Kalkulator!$B$10="Tak",B29+D29/Kalkulator!$B$11,B29)</f>
        <v/>
      </c>
      <c r="C30" s="17">
        <f>B30*F30</f>
        <v/>
      </c>
      <c r="D30" s="17">
        <f>C30*(1-Kalkulator!$B$8)</f>
        <v/>
      </c>
      <c r="E30" s="17">
        <f>E29+D30</f>
        <v/>
      </c>
      <c r="F30" s="17">
        <f>Kalkulator!$B$6*(1+Kalkulator!$B$7)^A30</f>
        <v/>
      </c>
      <c r="G30" s="17">
        <f>B30*Kalkulator!$B$5</f>
        <v/>
      </c>
    </row>
    <row r="31">
      <c r="A31" s="15" t="n">
        <v>27</v>
      </c>
      <c r="B31" s="16">
        <f>IF(Kalkulator!$B$10="Tak",B30+D30/Kalkulator!$B$11,B30)</f>
        <v/>
      </c>
      <c r="C31" s="17">
        <f>B31*F31</f>
        <v/>
      </c>
      <c r="D31" s="17">
        <f>C31*(1-Kalkulator!$B$8)</f>
        <v/>
      </c>
      <c r="E31" s="17">
        <f>E30+D31</f>
        <v/>
      </c>
      <c r="F31" s="17">
        <f>Kalkulator!$B$6*(1+Kalkulator!$B$7)^A31</f>
        <v/>
      </c>
      <c r="G31" s="17">
        <f>B31*Kalkulator!$B$5</f>
        <v/>
      </c>
    </row>
    <row r="32">
      <c r="A32" s="15" t="n">
        <v>28</v>
      </c>
      <c r="B32" s="16">
        <f>IF(Kalkulator!$B$10="Tak",B31+D31/Kalkulator!$B$11,B31)</f>
        <v/>
      </c>
      <c r="C32" s="17">
        <f>B32*F32</f>
        <v/>
      </c>
      <c r="D32" s="17">
        <f>C32*(1-Kalkulator!$B$8)</f>
        <v/>
      </c>
      <c r="E32" s="17">
        <f>E31+D32</f>
        <v/>
      </c>
      <c r="F32" s="17">
        <f>Kalkulator!$B$6*(1+Kalkulator!$B$7)^A32</f>
        <v/>
      </c>
      <c r="G32" s="17">
        <f>B32*Kalkulator!$B$5</f>
        <v/>
      </c>
    </row>
    <row r="33">
      <c r="A33" s="15" t="n">
        <v>29</v>
      </c>
      <c r="B33" s="16">
        <f>IF(Kalkulator!$B$10="Tak",B32+D32/Kalkulator!$B$11,B32)</f>
        <v/>
      </c>
      <c r="C33" s="17">
        <f>B33*F33</f>
        <v/>
      </c>
      <c r="D33" s="17">
        <f>C33*(1-Kalkulator!$B$8)</f>
        <v/>
      </c>
      <c r="E33" s="17">
        <f>E32+D33</f>
        <v/>
      </c>
      <c r="F33" s="17">
        <f>Kalkulator!$B$6*(1+Kalkulator!$B$7)^A33</f>
        <v/>
      </c>
      <c r="G33" s="17">
        <f>B33*Kalkulator!$B$5</f>
        <v/>
      </c>
    </row>
    <row r="34">
      <c r="A34" s="15" t="n">
        <v>30</v>
      </c>
      <c r="B34" s="16">
        <f>IF(Kalkulator!$B$10="Tak",B33+D33/Kalkulator!$B$11,B33)</f>
        <v/>
      </c>
      <c r="C34" s="17">
        <f>B34*F34</f>
        <v/>
      </c>
      <c r="D34" s="17">
        <f>C34*(1-Kalkulator!$B$8)</f>
        <v/>
      </c>
      <c r="E34" s="17">
        <f>E33+D34</f>
        <v/>
      </c>
      <c r="F34" s="17">
        <f>Kalkulator!$B$6*(1+Kalkulator!$B$7)^A34</f>
        <v/>
      </c>
      <c r="G34" s="17">
        <f>B34*Kalkulator!$B$5</f>
        <v/>
      </c>
    </row>
    <row r="35">
      <c r="A35" s="15" t="n">
        <v>31</v>
      </c>
      <c r="B35" s="16">
        <f>IF(Kalkulator!$B$10="Tak",B34+D34/Kalkulator!$B$11,B34)</f>
        <v/>
      </c>
      <c r="C35" s="17">
        <f>B35*F35</f>
        <v/>
      </c>
      <c r="D35" s="17">
        <f>C35*(1-Kalkulator!$B$8)</f>
        <v/>
      </c>
      <c r="E35" s="17">
        <f>E34+D35</f>
        <v/>
      </c>
      <c r="F35" s="17">
        <f>Kalkulator!$B$6*(1+Kalkulator!$B$7)^A35</f>
        <v/>
      </c>
      <c r="G35" s="17">
        <f>B35*Kalkulator!$B$5</f>
        <v/>
      </c>
    </row>
    <row r="36">
      <c r="A36" s="15" t="n">
        <v>32</v>
      </c>
      <c r="B36" s="16">
        <f>IF(Kalkulator!$B$10="Tak",B35+D35/Kalkulator!$B$11,B35)</f>
        <v/>
      </c>
      <c r="C36" s="17">
        <f>B36*F36</f>
        <v/>
      </c>
      <c r="D36" s="17">
        <f>C36*(1-Kalkulator!$B$8)</f>
        <v/>
      </c>
      <c r="E36" s="17">
        <f>E35+D36</f>
        <v/>
      </c>
      <c r="F36" s="17">
        <f>Kalkulator!$B$6*(1+Kalkulator!$B$7)^A36</f>
        <v/>
      </c>
      <c r="G36" s="17">
        <f>B36*Kalkulator!$B$5</f>
        <v/>
      </c>
    </row>
    <row r="37">
      <c r="A37" s="15" t="n">
        <v>33</v>
      </c>
      <c r="B37" s="16">
        <f>IF(Kalkulator!$B$10="Tak",B36+D36/Kalkulator!$B$11,B36)</f>
        <v/>
      </c>
      <c r="C37" s="17">
        <f>B37*F37</f>
        <v/>
      </c>
      <c r="D37" s="17">
        <f>C37*(1-Kalkulator!$B$8)</f>
        <v/>
      </c>
      <c r="E37" s="17">
        <f>E36+D37</f>
        <v/>
      </c>
      <c r="F37" s="17">
        <f>Kalkulator!$B$6*(1+Kalkulator!$B$7)^A37</f>
        <v/>
      </c>
      <c r="G37" s="17">
        <f>B37*Kalkulator!$B$5</f>
        <v/>
      </c>
    </row>
    <row r="38">
      <c r="A38" s="15" t="n">
        <v>34</v>
      </c>
      <c r="B38" s="16">
        <f>IF(Kalkulator!$B$10="Tak",B37+D37/Kalkulator!$B$11,B37)</f>
        <v/>
      </c>
      <c r="C38" s="17">
        <f>B38*F38</f>
        <v/>
      </c>
      <c r="D38" s="17">
        <f>C38*(1-Kalkulator!$B$8)</f>
        <v/>
      </c>
      <c r="E38" s="17">
        <f>E37+D38</f>
        <v/>
      </c>
      <c r="F38" s="17">
        <f>Kalkulator!$B$6*(1+Kalkulator!$B$7)^A38</f>
        <v/>
      </c>
      <c r="G38" s="17">
        <f>B38*Kalkulator!$B$5</f>
        <v/>
      </c>
    </row>
    <row r="39">
      <c r="A39" s="15" t="n">
        <v>35</v>
      </c>
      <c r="B39" s="16">
        <f>IF(Kalkulator!$B$10="Tak",B38+D38/Kalkulator!$B$11,B38)</f>
        <v/>
      </c>
      <c r="C39" s="17">
        <f>B39*F39</f>
        <v/>
      </c>
      <c r="D39" s="17">
        <f>C39*(1-Kalkulator!$B$8)</f>
        <v/>
      </c>
      <c r="E39" s="17">
        <f>E38+D39</f>
        <v/>
      </c>
      <c r="F39" s="17">
        <f>Kalkulator!$B$6*(1+Kalkulator!$B$7)^A39</f>
        <v/>
      </c>
      <c r="G39" s="17">
        <f>B39*Kalkulator!$B$5</f>
        <v/>
      </c>
    </row>
    <row r="40">
      <c r="A40" s="15" t="n">
        <v>36</v>
      </c>
      <c r="B40" s="16">
        <f>IF(Kalkulator!$B$10="Tak",B39+D39/Kalkulator!$B$11,B39)</f>
        <v/>
      </c>
      <c r="C40" s="17">
        <f>B40*F40</f>
        <v/>
      </c>
      <c r="D40" s="17">
        <f>C40*(1-Kalkulator!$B$8)</f>
        <v/>
      </c>
      <c r="E40" s="17">
        <f>E39+D40</f>
        <v/>
      </c>
      <c r="F40" s="17">
        <f>Kalkulator!$B$6*(1+Kalkulator!$B$7)^A40</f>
        <v/>
      </c>
      <c r="G40" s="17">
        <f>B40*Kalkulator!$B$5</f>
        <v/>
      </c>
    </row>
    <row r="41">
      <c r="A41" s="15" t="n">
        <v>37</v>
      </c>
      <c r="B41" s="16">
        <f>IF(Kalkulator!$B$10="Tak",B40+D40/Kalkulator!$B$11,B40)</f>
        <v/>
      </c>
      <c r="C41" s="17">
        <f>B41*F41</f>
        <v/>
      </c>
      <c r="D41" s="17">
        <f>C41*(1-Kalkulator!$B$8)</f>
        <v/>
      </c>
      <c r="E41" s="17">
        <f>E40+D41</f>
        <v/>
      </c>
      <c r="F41" s="17">
        <f>Kalkulator!$B$6*(1+Kalkulator!$B$7)^A41</f>
        <v/>
      </c>
      <c r="G41" s="17">
        <f>B41*Kalkulator!$B$5</f>
        <v/>
      </c>
    </row>
    <row r="42">
      <c r="A42" s="15" t="n">
        <v>38</v>
      </c>
      <c r="B42" s="16">
        <f>IF(Kalkulator!$B$10="Tak",B41+D41/Kalkulator!$B$11,B41)</f>
        <v/>
      </c>
      <c r="C42" s="17">
        <f>B42*F42</f>
        <v/>
      </c>
      <c r="D42" s="17">
        <f>C42*(1-Kalkulator!$B$8)</f>
        <v/>
      </c>
      <c r="E42" s="17">
        <f>E41+D42</f>
        <v/>
      </c>
      <c r="F42" s="17">
        <f>Kalkulator!$B$6*(1+Kalkulator!$B$7)^A42</f>
        <v/>
      </c>
      <c r="G42" s="17">
        <f>B42*Kalkulator!$B$5</f>
        <v/>
      </c>
    </row>
    <row r="43">
      <c r="A43" s="15" t="n">
        <v>39</v>
      </c>
      <c r="B43" s="16">
        <f>IF(Kalkulator!$B$10="Tak",B42+D42/Kalkulator!$B$11,B42)</f>
        <v/>
      </c>
      <c r="C43" s="17">
        <f>B43*F43</f>
        <v/>
      </c>
      <c r="D43" s="17">
        <f>C43*(1-Kalkulator!$B$8)</f>
        <v/>
      </c>
      <c r="E43" s="17">
        <f>E42+D43</f>
        <v/>
      </c>
      <c r="F43" s="17">
        <f>Kalkulator!$B$6*(1+Kalkulator!$B$7)^A43</f>
        <v/>
      </c>
      <c r="G43" s="17">
        <f>B43*Kalkulator!$B$5</f>
        <v/>
      </c>
    </row>
    <row r="44">
      <c r="A44" s="15" t="n">
        <v>40</v>
      </c>
      <c r="B44" s="16">
        <f>IF(Kalkulator!$B$10="Tak",B43+D43/Kalkulator!$B$11,B43)</f>
        <v/>
      </c>
      <c r="C44" s="17">
        <f>B44*F44</f>
        <v/>
      </c>
      <c r="D44" s="17">
        <f>C44*(1-Kalkulator!$B$8)</f>
        <v/>
      </c>
      <c r="E44" s="17">
        <f>E43+D44</f>
        <v/>
      </c>
      <c r="F44" s="17">
        <f>Kalkulator!$B$6*(1+Kalkulator!$B$7)^A44</f>
        <v/>
      </c>
      <c r="G44" s="17">
        <f>B44*Kalkulator!$B$5</f>
        <v/>
      </c>
    </row>
    <row r="45">
      <c r="A45" s="15" t="n">
        <v>41</v>
      </c>
      <c r="B45" s="16">
        <f>IF(Kalkulator!$B$10="Tak",B44+D44/Kalkulator!$B$11,B44)</f>
        <v/>
      </c>
      <c r="C45" s="17">
        <f>B45*F45</f>
        <v/>
      </c>
      <c r="D45" s="17">
        <f>C45*(1-Kalkulator!$B$8)</f>
        <v/>
      </c>
      <c r="E45" s="17">
        <f>E44+D45</f>
        <v/>
      </c>
      <c r="F45" s="17">
        <f>Kalkulator!$B$6*(1+Kalkulator!$B$7)^A45</f>
        <v/>
      </c>
      <c r="G45" s="17">
        <f>B45*Kalkulator!$B$5</f>
        <v/>
      </c>
    </row>
    <row r="46">
      <c r="A46" s="15" t="n">
        <v>42</v>
      </c>
      <c r="B46" s="16">
        <f>IF(Kalkulator!$B$10="Tak",B45+D45/Kalkulator!$B$11,B45)</f>
        <v/>
      </c>
      <c r="C46" s="17">
        <f>B46*F46</f>
        <v/>
      </c>
      <c r="D46" s="17">
        <f>C46*(1-Kalkulator!$B$8)</f>
        <v/>
      </c>
      <c r="E46" s="17">
        <f>E45+D46</f>
        <v/>
      </c>
      <c r="F46" s="17">
        <f>Kalkulator!$B$6*(1+Kalkulator!$B$7)^A46</f>
        <v/>
      </c>
      <c r="G46" s="17">
        <f>B46*Kalkulator!$B$5</f>
        <v/>
      </c>
    </row>
    <row r="47">
      <c r="A47" s="15" t="n">
        <v>43</v>
      </c>
      <c r="B47" s="16">
        <f>IF(Kalkulator!$B$10="Tak",B46+D46/Kalkulator!$B$11,B46)</f>
        <v/>
      </c>
      <c r="C47" s="17">
        <f>B47*F47</f>
        <v/>
      </c>
      <c r="D47" s="17">
        <f>C47*(1-Kalkulator!$B$8)</f>
        <v/>
      </c>
      <c r="E47" s="17">
        <f>E46+D47</f>
        <v/>
      </c>
      <c r="F47" s="17">
        <f>Kalkulator!$B$6*(1+Kalkulator!$B$7)^A47</f>
        <v/>
      </c>
      <c r="G47" s="17">
        <f>B47*Kalkulator!$B$5</f>
        <v/>
      </c>
    </row>
    <row r="48">
      <c r="A48" s="15" t="n">
        <v>44</v>
      </c>
      <c r="B48" s="16">
        <f>IF(Kalkulator!$B$10="Tak",B47+D47/Kalkulator!$B$11,B47)</f>
        <v/>
      </c>
      <c r="C48" s="17">
        <f>B48*F48</f>
        <v/>
      </c>
      <c r="D48" s="17">
        <f>C48*(1-Kalkulator!$B$8)</f>
        <v/>
      </c>
      <c r="E48" s="17">
        <f>E47+D48</f>
        <v/>
      </c>
      <c r="F48" s="17">
        <f>Kalkulator!$B$6*(1+Kalkulator!$B$7)^A48</f>
        <v/>
      </c>
      <c r="G48" s="17">
        <f>B48*Kalkulator!$B$5</f>
        <v/>
      </c>
    </row>
    <row r="49">
      <c r="A49" s="15" t="n">
        <v>45</v>
      </c>
      <c r="B49" s="16">
        <f>IF(Kalkulator!$B$10="Tak",B48+D48/Kalkulator!$B$11,B48)</f>
        <v/>
      </c>
      <c r="C49" s="17">
        <f>B49*F49</f>
        <v/>
      </c>
      <c r="D49" s="17">
        <f>C49*(1-Kalkulator!$B$8)</f>
        <v/>
      </c>
      <c r="E49" s="17">
        <f>E48+D49</f>
        <v/>
      </c>
      <c r="F49" s="17">
        <f>Kalkulator!$B$6*(1+Kalkulator!$B$7)^A49</f>
        <v/>
      </c>
      <c r="G49" s="17">
        <f>B49*Kalkulator!$B$5</f>
        <v/>
      </c>
    </row>
    <row r="50">
      <c r="A50" s="15" t="n">
        <v>46</v>
      </c>
      <c r="B50" s="16">
        <f>IF(Kalkulator!$B$10="Tak",B49+D49/Kalkulator!$B$11,B49)</f>
        <v/>
      </c>
      <c r="C50" s="17">
        <f>B50*F50</f>
        <v/>
      </c>
      <c r="D50" s="17">
        <f>C50*(1-Kalkulator!$B$8)</f>
        <v/>
      </c>
      <c r="E50" s="17">
        <f>E49+D50</f>
        <v/>
      </c>
      <c r="F50" s="17">
        <f>Kalkulator!$B$6*(1+Kalkulator!$B$7)^A50</f>
        <v/>
      </c>
      <c r="G50" s="17">
        <f>B50*Kalkulator!$B$5</f>
        <v/>
      </c>
    </row>
    <row r="51">
      <c r="A51" s="15" t="n">
        <v>47</v>
      </c>
      <c r="B51" s="16">
        <f>IF(Kalkulator!$B$10="Tak",B50+D50/Kalkulator!$B$11,B50)</f>
        <v/>
      </c>
      <c r="C51" s="17">
        <f>B51*F51</f>
        <v/>
      </c>
      <c r="D51" s="17">
        <f>C51*(1-Kalkulator!$B$8)</f>
        <v/>
      </c>
      <c r="E51" s="17">
        <f>E50+D51</f>
        <v/>
      </c>
      <c r="F51" s="17">
        <f>Kalkulator!$B$6*(1+Kalkulator!$B$7)^A51</f>
        <v/>
      </c>
      <c r="G51" s="17">
        <f>B51*Kalkulator!$B$5</f>
        <v/>
      </c>
    </row>
    <row r="52">
      <c r="A52" s="15" t="n">
        <v>48</v>
      </c>
      <c r="B52" s="16">
        <f>IF(Kalkulator!$B$10="Tak",B51+D51/Kalkulator!$B$11,B51)</f>
        <v/>
      </c>
      <c r="C52" s="17">
        <f>B52*F52</f>
        <v/>
      </c>
      <c r="D52" s="17">
        <f>C52*(1-Kalkulator!$B$8)</f>
        <v/>
      </c>
      <c r="E52" s="17">
        <f>E51+D52</f>
        <v/>
      </c>
      <c r="F52" s="17">
        <f>Kalkulator!$B$6*(1+Kalkulator!$B$7)^A52</f>
        <v/>
      </c>
      <c r="G52" s="17">
        <f>B52*Kalkulator!$B$5</f>
        <v/>
      </c>
    </row>
    <row r="53">
      <c r="A53" s="15" t="n">
        <v>49</v>
      </c>
      <c r="B53" s="16">
        <f>IF(Kalkulator!$B$10="Tak",B52+D52/Kalkulator!$B$11,B52)</f>
        <v/>
      </c>
      <c r="C53" s="17">
        <f>B53*F53</f>
        <v/>
      </c>
      <c r="D53" s="17">
        <f>C53*(1-Kalkulator!$B$8)</f>
        <v/>
      </c>
      <c r="E53" s="17">
        <f>E52+D53</f>
        <v/>
      </c>
      <c r="F53" s="17">
        <f>Kalkulator!$B$6*(1+Kalkulator!$B$7)^A53</f>
        <v/>
      </c>
      <c r="G53" s="17">
        <f>B53*Kalkulator!$B$5</f>
        <v/>
      </c>
    </row>
    <row r="54">
      <c r="A54" s="15" t="n">
        <v>50</v>
      </c>
      <c r="B54" s="16">
        <f>IF(Kalkulator!$B$10="Tak",B53+D53/Kalkulator!$B$11,B53)</f>
        <v/>
      </c>
      <c r="C54" s="17">
        <f>B54*F54</f>
        <v/>
      </c>
      <c r="D54" s="17">
        <f>C54*(1-Kalkulator!$B$8)</f>
        <v/>
      </c>
      <c r="E54" s="17">
        <f>E53+D54</f>
        <v/>
      </c>
      <c r="F54" s="17">
        <f>Kalkulator!$B$6*(1+Kalkulator!$B$7)^A54</f>
        <v/>
      </c>
      <c r="G54" s="17">
        <f>B54*Kalkulator!$B$5</f>
        <v/>
      </c>
    </row>
    <row r="55">
      <c r="A55" s="15" t="n">
        <v>51</v>
      </c>
      <c r="B55" s="16">
        <f>IF(Kalkulator!$B$10="Tak",B54+D54/Kalkulator!$B$11,B54)</f>
        <v/>
      </c>
      <c r="C55" s="17">
        <f>B55*F55</f>
        <v/>
      </c>
      <c r="D55" s="17">
        <f>C55*(1-Kalkulator!$B$8)</f>
        <v/>
      </c>
      <c r="E55" s="17">
        <f>E54+D55</f>
        <v/>
      </c>
      <c r="F55" s="17">
        <f>Kalkulator!$B$6*(1+Kalkulator!$B$7)^A55</f>
        <v/>
      </c>
      <c r="G55" s="17">
        <f>B55*Kalkulator!$B$5</f>
        <v/>
      </c>
    </row>
    <row r="56">
      <c r="A56" s="15" t="n">
        <v>52</v>
      </c>
      <c r="B56" s="16">
        <f>IF(Kalkulator!$B$10="Tak",B55+D55/Kalkulator!$B$11,B55)</f>
        <v/>
      </c>
      <c r="C56" s="17">
        <f>B56*F56</f>
        <v/>
      </c>
      <c r="D56" s="17">
        <f>C56*(1-Kalkulator!$B$8)</f>
        <v/>
      </c>
      <c r="E56" s="17">
        <f>E55+D56</f>
        <v/>
      </c>
      <c r="F56" s="17">
        <f>Kalkulator!$B$6*(1+Kalkulator!$B$7)^A56</f>
        <v/>
      </c>
      <c r="G56" s="17">
        <f>B56*Kalkulator!$B$5</f>
        <v/>
      </c>
    </row>
    <row r="57">
      <c r="A57" s="15" t="n">
        <v>53</v>
      </c>
      <c r="B57" s="16">
        <f>IF(Kalkulator!$B$10="Tak",B56+D56/Kalkulator!$B$11,B56)</f>
        <v/>
      </c>
      <c r="C57" s="17">
        <f>B57*F57</f>
        <v/>
      </c>
      <c r="D57" s="17">
        <f>C57*(1-Kalkulator!$B$8)</f>
        <v/>
      </c>
      <c r="E57" s="17">
        <f>E56+D57</f>
        <v/>
      </c>
      <c r="F57" s="17">
        <f>Kalkulator!$B$6*(1+Kalkulator!$B$7)^A57</f>
        <v/>
      </c>
      <c r="G57" s="17">
        <f>B57*Kalkulator!$B$5</f>
        <v/>
      </c>
    </row>
    <row r="58">
      <c r="A58" s="15" t="n">
        <v>54</v>
      </c>
      <c r="B58" s="16">
        <f>IF(Kalkulator!$B$10="Tak",B57+D57/Kalkulator!$B$11,B57)</f>
        <v/>
      </c>
      <c r="C58" s="17">
        <f>B58*F58</f>
        <v/>
      </c>
      <c r="D58" s="17">
        <f>C58*(1-Kalkulator!$B$8)</f>
        <v/>
      </c>
      <c r="E58" s="17">
        <f>E57+D58</f>
        <v/>
      </c>
      <c r="F58" s="17">
        <f>Kalkulator!$B$6*(1+Kalkulator!$B$7)^A58</f>
        <v/>
      </c>
      <c r="G58" s="17">
        <f>B58*Kalkulator!$B$5</f>
        <v/>
      </c>
    </row>
    <row r="59">
      <c r="A59" s="15" t="n">
        <v>55</v>
      </c>
      <c r="B59" s="16">
        <f>IF(Kalkulator!$B$10="Tak",B58+D58/Kalkulator!$B$11,B58)</f>
        <v/>
      </c>
      <c r="C59" s="17">
        <f>B59*F59</f>
        <v/>
      </c>
      <c r="D59" s="17">
        <f>C59*(1-Kalkulator!$B$8)</f>
        <v/>
      </c>
      <c r="E59" s="17">
        <f>E58+D59</f>
        <v/>
      </c>
      <c r="F59" s="17">
        <f>Kalkulator!$B$6*(1+Kalkulator!$B$7)^A59</f>
        <v/>
      </c>
      <c r="G59" s="17">
        <f>B59*Kalkulator!$B$5</f>
        <v/>
      </c>
    </row>
    <row r="60">
      <c r="A60" s="15" t="n">
        <v>56</v>
      </c>
      <c r="B60" s="16">
        <f>IF(Kalkulator!$B$10="Tak",B59+D59/Kalkulator!$B$11,B59)</f>
        <v/>
      </c>
      <c r="C60" s="17">
        <f>B60*F60</f>
        <v/>
      </c>
      <c r="D60" s="17">
        <f>C60*(1-Kalkulator!$B$8)</f>
        <v/>
      </c>
      <c r="E60" s="17">
        <f>E59+D60</f>
        <v/>
      </c>
      <c r="F60" s="17">
        <f>Kalkulator!$B$6*(1+Kalkulator!$B$7)^A60</f>
        <v/>
      </c>
      <c r="G60" s="17">
        <f>B60*Kalkulator!$B$5</f>
        <v/>
      </c>
    </row>
    <row r="61">
      <c r="A61" s="15" t="n">
        <v>57</v>
      </c>
      <c r="B61" s="16">
        <f>IF(Kalkulator!$B$10="Tak",B60+D60/Kalkulator!$B$11,B60)</f>
        <v/>
      </c>
      <c r="C61" s="17">
        <f>B61*F61</f>
        <v/>
      </c>
      <c r="D61" s="17">
        <f>C61*(1-Kalkulator!$B$8)</f>
        <v/>
      </c>
      <c r="E61" s="17">
        <f>E60+D61</f>
        <v/>
      </c>
      <c r="F61" s="17">
        <f>Kalkulator!$B$6*(1+Kalkulator!$B$7)^A61</f>
        <v/>
      </c>
      <c r="G61" s="17">
        <f>B61*Kalkulator!$B$5</f>
        <v/>
      </c>
    </row>
    <row r="62">
      <c r="A62" s="15" t="n">
        <v>58</v>
      </c>
      <c r="B62" s="16">
        <f>IF(Kalkulator!$B$10="Tak",B61+D61/Kalkulator!$B$11,B61)</f>
        <v/>
      </c>
      <c r="C62" s="17">
        <f>B62*F62</f>
        <v/>
      </c>
      <c r="D62" s="17">
        <f>C62*(1-Kalkulator!$B$8)</f>
        <v/>
      </c>
      <c r="E62" s="17">
        <f>E61+D62</f>
        <v/>
      </c>
      <c r="F62" s="17">
        <f>Kalkulator!$B$6*(1+Kalkulator!$B$7)^A62</f>
        <v/>
      </c>
      <c r="G62" s="17">
        <f>B62*Kalkulator!$B$5</f>
        <v/>
      </c>
    </row>
    <row r="63">
      <c r="A63" s="15" t="n">
        <v>59</v>
      </c>
      <c r="B63" s="16">
        <f>IF(Kalkulator!$B$10="Tak",B62+D62/Kalkulator!$B$11,B62)</f>
        <v/>
      </c>
      <c r="C63" s="17">
        <f>B63*F63</f>
        <v/>
      </c>
      <c r="D63" s="17">
        <f>C63*(1-Kalkulator!$B$8)</f>
        <v/>
      </c>
      <c r="E63" s="17">
        <f>E62+D63</f>
        <v/>
      </c>
      <c r="F63" s="17">
        <f>Kalkulator!$B$6*(1+Kalkulator!$B$7)^A63</f>
        <v/>
      </c>
      <c r="G63" s="17">
        <f>B63*Kalkulator!$B$5</f>
        <v/>
      </c>
    </row>
  </sheetData>
  <mergeCells count="1">
    <mergeCell ref="A1:G1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zoomScale="90"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1" t="inlineStr">
        <is>
          <t>INSTRUKCJA</t>
        </is>
      </c>
    </row>
    <row r="3" ht="44" customHeight="1">
      <c r="A3" s="18" t="inlineStr">
        <is>
          <t>1. Dane inwestycji</t>
        </is>
      </c>
      <c r="B3" s="19" t="inlineStr">
        <is>
          <t>Wpisz liczbę akcji, ich cenę oraz aktualną roczną dywidendę przypadającą na jedną akcję.</t>
        </is>
      </c>
    </row>
    <row r="4" ht="44" customHeight="1">
      <c r="A4" s="18" t="inlineStr">
        <is>
          <t>2. Założenia</t>
        </is>
      </c>
      <c r="B4" s="19" t="inlineStr">
        <is>
          <t>Określ przewidywany wzrost dywidendy, stawkę podatku i liczbę lat symulacji. Wzrost dywidendy jest założeniem, a nie prognozą.</t>
        </is>
      </c>
    </row>
    <row r="5" ht="44" customHeight="1">
      <c r="A5" s="18" t="inlineStr">
        <is>
          <t>3. Reinwestowanie</t>
        </is>
      </c>
      <c r="B5" s="19" t="inlineStr">
        <is>
          <t>Wybierz „Tak”, aby model doliczał akcje kupowane za dywidendę netto. Przyjmowana cena zakupu jest stała i podana osobno.</t>
        </is>
      </c>
    </row>
    <row r="6" ht="44" customHeight="1">
      <c r="A6" s="18" t="inlineStr">
        <is>
          <t>4. Wyniki</t>
        </is>
      </c>
      <c r="B6" s="19" t="inlineStr">
        <is>
          <t>Arkusz Kalkulator pokazuje początkową stopę dywidendy, prognozowane wypłaty oraz liczbę akcji i wartość portfela na końcu okresu.</t>
        </is>
      </c>
    </row>
    <row r="7" ht="44" customHeight="1">
      <c r="A7" s="18" t="inlineStr">
        <is>
          <t>Założenia modelu</t>
        </is>
      </c>
      <c r="B7" s="19" t="inlineStr">
        <is>
          <t>Model upraszcza wypłatę do jednego rozliczenia rocznie. Dywidenda netto jest liczona po wpisanej stawce podatku. W praktyce terminy, waluty i opodatkowanie mogą być inne.</t>
        </is>
      </c>
    </row>
    <row r="8" ht="44" customHeight="1">
      <c r="A8" s="18" t="inlineStr">
        <is>
          <t>Ważne</t>
        </is>
      </c>
      <c r="B8" s="19" t="inlineStr">
        <is>
          <t>Spółka może obniżyć, zawiesić lub nie wypłacić dywidendy. Cena akcji może spadać lub rosnąć. Kalkulator nie uwzględnia ryzyka inwestycyjnego ani nie stanowi rekomendacji kupna lub sprzedaży.</t>
        </is>
      </c>
    </row>
  </sheetData>
  <mergeCells count="7">
    <mergeCell ref="B4:F4"/>
    <mergeCell ref="B7:F7"/>
    <mergeCell ref="B6:F6"/>
    <mergeCell ref="A1:F1"/>
    <mergeCell ref="B3:F3"/>
    <mergeCell ref="B5:F5"/>
    <mergeCell ref="B8:F8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2026-11-06T17:47:47Z</dcterms:created>
  <dcterms:modified xmlns:dcterms="http://purl.org/dc/terms/" xmlns:xsi="http://www.w3.org/2001/XMLSchema-instance" xsi:type="dcterms:W3CDTF">2026-11-06T17:47:47Z</dcterms:modified>
</cp:coreProperties>
</file>