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Prognoza" sheetId="2" state="visible" r:id="rId2"/>
    <sheet xmlns:r="http://schemas.openxmlformats.org/officeDocument/2006/relationships" name="Instrukcja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b val="1"/>
      <color rgb="00FFFFFF"/>
    </font>
    <font>
      <color rgb="0014243A"/>
    </font>
    <font>
      <b val="1"/>
      <color rgb="0014243A"/>
    </font>
    <font>
      <i val="1"/>
      <color rgb="0064748B"/>
      <sz val="9"/>
    </font>
    <font>
      <color rgb="0064748B"/>
      <sz val="9"/>
    </font>
    <font>
      <color rgb="0014243A"/>
      <sz val="9"/>
    </font>
  </fonts>
  <fills count="7">
    <fill>
      <patternFill/>
    </fill>
    <fill>
      <patternFill patternType="gray125"/>
    </fill>
    <fill>
      <patternFill patternType="solid">
        <fgColor rgb="0014243A"/>
      </patternFill>
    </fill>
    <fill>
      <patternFill patternType="solid">
        <fgColor rgb="00203A59"/>
      </patternFill>
    </fill>
    <fill>
      <patternFill patternType="solid">
        <fgColor rgb="00F7F0DE"/>
      </patternFill>
    </fill>
    <fill>
      <patternFill patternType="solid">
        <fgColor rgb="00F3F6FA"/>
      </patternFill>
    </fill>
    <fill>
      <patternFill patternType="solid">
        <fgColor rgb="00DDEFE5"/>
      </patternFill>
    </fill>
  </fills>
  <borders count="3">
    <border>
      <left/>
      <right/>
      <top/>
      <bottom/>
      <diagonal/>
    </border>
    <border>
      <bottom style="thin">
        <color rgb="00D6B56D"/>
      </bottom>
    </border>
    <border>
      <bottom style="thin">
        <color rgb="00DCE3E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3" fillId="0" borderId="0" pivotButton="0" quotePrefix="0" xfId="0"/>
    <xf numFmtId="164" fontId="4" fillId="4" borderId="1" pivotButton="0" quotePrefix="0" xfId="0"/>
    <xf numFmtId="0" fontId="5" fillId="0" borderId="0" pivotButton="0" quotePrefix="0" xfId="0"/>
    <xf numFmtId="0" fontId="4" fillId="4" borderId="1" pivotButton="0" quotePrefix="0" xfId="0"/>
    <xf numFmtId="10" fontId="4" fillId="4" borderId="1" pivotButton="0" quotePrefix="0" xfId="0"/>
    <xf numFmtId="1" fontId="4" fillId="4" borderId="1" pivotButton="0" quotePrefix="0" xfId="0"/>
    <xf numFmtId="164" fontId="4" fillId="5" borderId="0" pivotButton="0" quotePrefix="0" xfId="0"/>
    <xf numFmtId="164" fontId="4" fillId="6" borderId="0" pivotButton="0" quotePrefix="0" xfId="0"/>
    <xf numFmtId="0" fontId="6" fillId="5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wrapText="1"/>
    </xf>
    <xf numFmtId="0" fontId="7" fillId="0" borderId="2" pivotButton="0" quotePrefix="0" xfId="0"/>
    <xf numFmtId="164" fontId="7" fillId="0" borderId="2" pivotButton="0" quotePrefix="0" xfId="0"/>
    <xf numFmtId="0" fontId="4" fillId="4" borderId="0" pivotButton="0" quotePrefix="0" xfId="0"/>
    <xf numFmtId="0" fontId="0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Kapitał IKE i IKZE</a:t>
            </a:r>
          </a:p>
        </rich>
      </tx>
    </title>
    <plotArea>
      <lineChart>
        <grouping val="standard"/>
        <ser>
          <idx val="0"/>
          <order val="0"/>
          <tx>
            <strRef>
              <f>'Prognoza'!B3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'Prognoza'!$A$4:$A$63</f>
            </numRef>
          </cat>
          <val>
            <numRef>
              <f>'Prognoza'!$B$4:$B$63</f>
            </numRef>
          </val>
        </ser>
        <ser>
          <idx val="1"/>
          <order val="1"/>
          <tx>
            <strRef>
              <f>'Prognoza'!C3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'Prognoza'!$A$4:$A$63</f>
            </numRef>
          </cat>
          <val>
            <numRef>
              <f>'Prognoza'!$C$4:$C$63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Kwota (zł)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zoomScale="90"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4" customWidth="1" min="3" max="3"/>
    <col width="15" customWidth="1" min="4" max="4"/>
    <col width="15" customWidth="1" min="5" max="5"/>
    <col width="15" customWidth="1" min="6" max="6"/>
  </cols>
  <sheetData>
    <row r="1" ht="32" customHeight="1">
      <c r="A1" s="1" t="inlineStr">
        <is>
          <t>KALKULATOR IKE I IKZE</t>
        </is>
      </c>
    </row>
    <row r="3">
      <c r="A3" s="2" t="inlineStr">
        <is>
          <t>TWOJE ZAŁOŻENIA</t>
        </is>
      </c>
    </row>
    <row r="4">
      <c r="A4" s="3" t="inlineStr">
        <is>
          <t>Roczna wpłata na IKE</t>
        </is>
      </c>
      <c r="B4" s="4" t="n">
        <v>10000</v>
      </c>
      <c r="C4" s="5" t="inlineStr">
        <is>
          <t>zł</t>
        </is>
      </c>
    </row>
    <row r="5">
      <c r="A5" s="3" t="inlineStr">
        <is>
          <t>Roczna wpłata na IKZE</t>
        </is>
      </c>
      <c r="B5" s="4" t="n">
        <v>8000</v>
      </c>
      <c r="C5" s="5" t="inlineStr">
        <is>
          <t>zł</t>
        </is>
      </c>
    </row>
    <row r="6">
      <c r="A6" s="3" t="inlineStr">
        <is>
          <t>Liczba lat oszczędzania</t>
        </is>
      </c>
      <c r="B6" s="6" t="n">
        <v>25</v>
      </c>
      <c r="C6" s="5" t="inlineStr">
        <is>
          <t>lat</t>
        </is>
      </c>
    </row>
    <row r="7">
      <c r="A7" s="3" t="inlineStr">
        <is>
          <t>Oczekiwana stopa zwrotu rocznie</t>
        </is>
      </c>
      <c r="B7" s="7" t="n">
        <v>0.05</v>
      </c>
      <c r="C7" s="5" t="inlineStr">
        <is>
          <t>%</t>
        </is>
      </c>
    </row>
    <row r="8">
      <c r="A8" s="3" t="inlineStr">
        <is>
          <t>Szacowana inflacja rocznie</t>
        </is>
      </c>
      <c r="B8" s="7" t="n">
        <v>0.025</v>
      </c>
      <c r="C8" s="5" t="inlineStr">
        <is>
          <t>%</t>
        </is>
      </c>
    </row>
    <row r="9">
      <c r="A9" s="3" t="inlineStr">
        <is>
          <t>Twoja krańcowa stawka PIT</t>
        </is>
      </c>
      <c r="B9" s="7" t="n">
        <v>0.12</v>
      </c>
      <c r="C9" s="5" t="inlineStr">
        <is>
          <t>%</t>
        </is>
      </c>
    </row>
    <row r="10">
      <c r="A10" s="3" t="inlineStr">
        <is>
          <t>Podatek przy wypłacie z IKZE</t>
        </is>
      </c>
      <c r="B10" s="7" t="n">
        <v>0.1</v>
      </c>
      <c r="C10" s="5" t="inlineStr">
        <is>
          <t>%</t>
        </is>
      </c>
    </row>
    <row r="11">
      <c r="A11" s="3" t="inlineStr">
        <is>
          <t>Limit wpłat IKE – wpisz limit dla wybranego roku</t>
        </is>
      </c>
      <c r="B11" s="4" t="n">
        <v>28000</v>
      </c>
      <c r="C11" s="5" t="inlineStr">
        <is>
          <t>zł</t>
        </is>
      </c>
    </row>
    <row r="12">
      <c r="A12" s="3" t="inlineStr">
        <is>
          <t>Limit wpłat IKZE – wpisz limit dla wybranego roku</t>
        </is>
      </c>
      <c r="B12" s="4" t="n">
        <v>11000</v>
      </c>
      <c r="C12" s="5" t="inlineStr">
        <is>
          <t>zł</t>
        </is>
      </c>
    </row>
    <row r="13">
      <c r="A13" s="3" t="inlineStr">
        <is>
          <t>Rok limitów</t>
        </is>
      </c>
      <c r="B13" s="8" t="n">
        <v>2026</v>
      </c>
      <c r="C13" s="5" t="inlineStr">
        <is>
          <t>rok</t>
        </is>
      </c>
    </row>
    <row r="16">
      <c r="A16" s="2" t="inlineStr">
        <is>
          <t>WYNIKI – ROCZNY EFEKT PODATKOWY</t>
        </is>
      </c>
    </row>
    <row r="17">
      <c r="A17" s="3" t="inlineStr">
        <is>
          <t>Wpłata na IKE uwzględniona w symulacji</t>
        </is>
      </c>
      <c r="B17" s="9">
        <f>MIN(B4,B11)</f>
        <v/>
      </c>
      <c r="C17" t="inlineStr">
        <is>
          <t>zł</t>
        </is>
      </c>
    </row>
    <row r="18">
      <c r="A18" s="3" t="inlineStr">
        <is>
          <t>Wpłata na IKZE uwzględniona w symulacji</t>
        </is>
      </c>
      <c r="B18" s="9">
        <f>MIN(B5,B12)</f>
        <v/>
      </c>
      <c r="C18" t="inlineStr">
        <is>
          <t>zł</t>
        </is>
      </c>
    </row>
    <row r="19">
      <c r="A19" s="3" t="inlineStr">
        <is>
          <t>Potencjalna oszczędność PIT z IKZE</t>
        </is>
      </c>
      <c r="B19" s="10">
        <f>B18*B9</f>
        <v/>
      </c>
      <c r="C19" t="inlineStr">
        <is>
          <t>zł</t>
        </is>
      </c>
    </row>
    <row r="20">
      <c r="A20" s="3" t="inlineStr">
        <is>
          <t>Nadwyżka wpłaty IKE ponad limit</t>
        </is>
      </c>
      <c r="B20" s="9">
        <f>MAX(0,B4-B11)</f>
        <v/>
      </c>
      <c r="C20" t="inlineStr">
        <is>
          <t>zł</t>
        </is>
      </c>
    </row>
    <row r="21">
      <c r="A21" s="3" t="inlineStr">
        <is>
          <t>Nadwyżka wpłaty IKZE ponad limit</t>
        </is>
      </c>
      <c r="B21" s="9">
        <f>MAX(0,B5-B12)</f>
        <v/>
      </c>
      <c r="C21" t="inlineStr">
        <is>
          <t>zł</t>
        </is>
      </c>
    </row>
    <row r="22">
      <c r="A22" s="3" t="inlineStr">
        <is>
          <t>Łączna wpłata roczna w ramach limitów</t>
        </is>
      </c>
      <c r="B22" s="9">
        <f>B17+B18</f>
        <v/>
      </c>
      <c r="C22" t="inlineStr">
        <is>
          <t>zł</t>
        </is>
      </c>
    </row>
    <row r="25">
      <c r="A25" s="2" t="inlineStr">
        <is>
          <t>PROGNOZA KAPITAŁU</t>
        </is>
      </c>
    </row>
    <row r="26">
      <c r="A26" s="3" t="inlineStr">
        <is>
          <t>Kapitał IKE na koniec okresu</t>
        </is>
      </c>
      <c r="B26" s="9">
        <f>IFERROR(INDEX(Prognoza!B4:B63,MATCH(B6,Prognoza!A4:A63,0)),0)</f>
        <v/>
      </c>
      <c r="C26" t="inlineStr">
        <is>
          <t>zł</t>
        </is>
      </c>
    </row>
    <row r="27">
      <c r="A27" s="3" t="inlineStr">
        <is>
          <t>Kapitał IKZE przed podatkiem przy wypłacie</t>
        </is>
      </c>
      <c r="B27" s="9">
        <f>IFERROR(INDEX(Prognoza!C4:C63,MATCH(B6,Prognoza!A4:A63,0)),0)</f>
        <v/>
      </c>
      <c r="C27" t="inlineStr">
        <is>
          <t>zł</t>
        </is>
      </c>
    </row>
    <row r="28">
      <c r="A28" s="3" t="inlineStr">
        <is>
          <t>Szacowany podatek przy wypłacie z IKZE</t>
        </is>
      </c>
      <c r="B28" s="9">
        <f>B27*B10</f>
        <v/>
      </c>
      <c r="C28" t="inlineStr">
        <is>
          <t>zł</t>
        </is>
      </c>
    </row>
    <row r="29">
      <c r="A29" s="3" t="inlineStr">
        <is>
          <t>Kapitał IKZE po podatku przy wypłacie</t>
        </is>
      </c>
      <c r="B29" s="9">
        <f>MAX(0,B27-B28)</f>
        <v/>
      </c>
      <c r="C29" t="inlineStr">
        <is>
          <t>zł</t>
        </is>
      </c>
    </row>
    <row r="30">
      <c r="A30" s="3" t="inlineStr">
        <is>
          <t>IKE + IKZE po podatku (szacunek)</t>
        </is>
      </c>
      <c r="B30" s="10">
        <f>B26+B29</f>
        <v/>
      </c>
      <c r="C30" t="inlineStr">
        <is>
          <t>zł</t>
        </is>
      </c>
    </row>
    <row r="31">
      <c r="A31" s="3" t="inlineStr">
        <is>
          <t>Łączna korzyść podatkowa z odliczeń IKZE</t>
        </is>
      </c>
      <c r="B31" s="10">
        <f>B19*B6</f>
        <v/>
      </c>
      <c r="C31" t="inlineStr">
        <is>
          <t>zł</t>
        </is>
      </c>
    </row>
    <row r="32">
      <c r="A32" s="3" t="inlineStr">
        <is>
          <t>Wartość kapitału w dzisiejszej sile nabywczej</t>
        </is>
      </c>
      <c r="B32" s="10">
        <f>B30/(1+B8)^B6</f>
        <v/>
      </c>
      <c r="C32" t="inlineStr">
        <is>
          <t>zł</t>
        </is>
      </c>
    </row>
    <row r="35">
      <c r="A35" s="11" t="inlineStr">
        <is>
          <t>To uproszczona symulacja, a nie indywidualna porada podatkowa. Wpisz aktualne limity wpłat dla wybranego roku – limity zależą od przepisów i mogą się zmieniać. Model zakłada stałe roczne wpłaty na koniec każdego roku, stałą stopę zwrotu oraz pełne wykorzystanie wpłat w ramach limitów. Nie uwzględnia opłat, zmienności rynku, szczególnych sytuacji podatkowych ani warunków wcześniejszego zwrotu. Korzyść IKZE zależy od faktycznej możliwości odliczenia wpłaty i indywidualnej stawki podatku.</t>
        </is>
      </c>
    </row>
    <row r="36"/>
    <row r="37"/>
  </sheetData>
  <mergeCells count="5">
    <mergeCell ref="A25:C25"/>
    <mergeCell ref="A1:F1"/>
    <mergeCell ref="A35:F37"/>
    <mergeCell ref="A3:B3"/>
    <mergeCell ref="A16:C16"/>
  </mergeCells>
  <dataValidations count="9">
    <dataValidation sqref="B4" showDropDown="0" showInputMessage="0" showErrorMessage="0" allowBlank="0" type="decimal" operator="greaterThanOrEqual">
      <formula1>0</formula1>
    </dataValidation>
    <dataValidation sqref="B5" showDropDown="0" showInputMessage="0" showErrorMessage="0" allowBlank="0" type="decimal" operator="greaterThanOrEqual">
      <formula1>0</formula1>
    </dataValidation>
    <dataValidation sqref="B11" showDropDown="0" showInputMessage="0" showErrorMessage="0" allowBlank="0" type="decimal" operator="greaterThanOrEqual">
      <formula1>0</formula1>
    </dataValidation>
    <dataValidation sqref="B12" showDropDown="0" showInputMessage="0" showErrorMessage="0" allowBlank="0" type="decimal" operator="greaterThanOrEqual">
      <formula1>0</formula1>
    </dataValidation>
    <dataValidation sqref="B6" showDropDown="0" showInputMessage="0" showErrorMessage="0" allowBlank="0" type="whole" operator="between">
      <formula1>1</formula1>
      <formula2>60</formula2>
    </dataValidation>
    <dataValidation sqref="B7" showDropDown="0" showInputMessage="0" showErrorMessage="0" allowBlank="0" type="decimal" operator="between">
      <formula1>0</formula1>
      <formula2>1</formula2>
    </dataValidation>
    <dataValidation sqref="B8" showDropDown="0" showInputMessage="0" showErrorMessage="0" allowBlank="0" type="decimal" operator="between">
      <formula1>0</formula1>
      <formula2>1</formula2>
    </dataValidation>
    <dataValidation sqref="B9" showDropDown="0" showInputMessage="0" showErrorMessage="0" allowBlank="0" type="decimal" operator="between">
      <formula1>0</formula1>
      <formula2>1</formula2>
    </dataValidation>
    <dataValidation sqref="B10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0" customWidth="1" min="4" max="4"/>
    <col width="30" customWidth="1" min="5" max="5"/>
  </cols>
  <sheetData>
    <row r="1" ht="32" customHeight="1">
      <c r="A1" s="1" t="inlineStr">
        <is>
          <t>PROGNOZA OSZCZĘDNOŚCI ROK PO ROKU</t>
        </is>
      </c>
    </row>
    <row r="3" ht="34" customHeight="1">
      <c r="A3" s="12" t="inlineStr">
        <is>
          <t>Rok</t>
        </is>
      </c>
      <c r="B3" s="12" t="inlineStr">
        <is>
          <t>Kapitał IKE</t>
        </is>
      </c>
      <c r="C3" s="12" t="inlineStr">
        <is>
          <t>Kapitał IKZE</t>
        </is>
      </c>
      <c r="D3" s="12" t="inlineStr">
        <is>
          <t>Wpłaty łącznie</t>
        </is>
      </c>
      <c r="E3" s="12" t="inlineStr">
        <is>
          <t>Kapitał łączny po podatku IKZE</t>
        </is>
      </c>
    </row>
    <row r="4">
      <c r="A4" s="13" t="n">
        <v>1</v>
      </c>
      <c r="B4" s="14">
        <f>MIN(Kalkulator!$B$4,Kalkulator!$B$11)</f>
        <v/>
      </c>
      <c r="C4" s="14">
        <f>MIN(Kalkulator!$B$5,Kalkulator!$B$12)</f>
        <v/>
      </c>
      <c r="D4" s="14">
        <f>SUM(MIN(Kalkulator!$B$4,Kalkulator!$B$11),MIN(Kalkulator!$B$5,Kalkulator!$B$12))*A4</f>
        <v/>
      </c>
      <c r="E4" s="14">
        <f>B4+C4*(1-Kalkulator!$B$10)</f>
        <v/>
      </c>
    </row>
    <row r="5">
      <c r="A5" s="13" t="n">
        <v>2</v>
      </c>
      <c r="B5" s="14">
        <f>IF(A5&lt;=Kalkulator!$B$6,B4*(1+Kalkulator!$B$7)+MIN(Kalkulator!$B$4,Kalkulator!$B$11),0)</f>
        <v/>
      </c>
      <c r="C5" s="14">
        <f>IF(A5&lt;=Kalkulator!$B$6,C4*(1+Kalkulator!$B$7)+MIN(Kalkulator!$B$5,Kalkulator!$B$12),0)</f>
        <v/>
      </c>
      <c r="D5" s="14">
        <f>SUM(MIN(Kalkulator!$B$4,Kalkulator!$B$11),MIN(Kalkulator!$B$5,Kalkulator!$B$12))*A5</f>
        <v/>
      </c>
      <c r="E5" s="14">
        <f>B5+C5*(1-Kalkulator!$B$10)</f>
        <v/>
      </c>
    </row>
    <row r="6">
      <c r="A6" s="13" t="n">
        <v>3</v>
      </c>
      <c r="B6" s="14">
        <f>IF(A6&lt;=Kalkulator!$B$6,B5*(1+Kalkulator!$B$7)+MIN(Kalkulator!$B$4,Kalkulator!$B$11),0)</f>
        <v/>
      </c>
      <c r="C6" s="14">
        <f>IF(A6&lt;=Kalkulator!$B$6,C5*(1+Kalkulator!$B$7)+MIN(Kalkulator!$B$5,Kalkulator!$B$12),0)</f>
        <v/>
      </c>
      <c r="D6" s="14">
        <f>SUM(MIN(Kalkulator!$B$4,Kalkulator!$B$11),MIN(Kalkulator!$B$5,Kalkulator!$B$12))*A6</f>
        <v/>
      </c>
      <c r="E6" s="14">
        <f>B6+C6*(1-Kalkulator!$B$10)</f>
        <v/>
      </c>
    </row>
    <row r="7">
      <c r="A7" s="13" t="n">
        <v>4</v>
      </c>
      <c r="B7" s="14">
        <f>IF(A7&lt;=Kalkulator!$B$6,B6*(1+Kalkulator!$B$7)+MIN(Kalkulator!$B$4,Kalkulator!$B$11),0)</f>
        <v/>
      </c>
      <c r="C7" s="14">
        <f>IF(A7&lt;=Kalkulator!$B$6,C6*(1+Kalkulator!$B$7)+MIN(Kalkulator!$B$5,Kalkulator!$B$12),0)</f>
        <v/>
      </c>
      <c r="D7" s="14">
        <f>SUM(MIN(Kalkulator!$B$4,Kalkulator!$B$11),MIN(Kalkulator!$B$5,Kalkulator!$B$12))*A7</f>
        <v/>
      </c>
      <c r="E7" s="14">
        <f>B7+C7*(1-Kalkulator!$B$10)</f>
        <v/>
      </c>
    </row>
    <row r="8">
      <c r="A8" s="13" t="n">
        <v>5</v>
      </c>
      <c r="B8" s="14">
        <f>IF(A8&lt;=Kalkulator!$B$6,B7*(1+Kalkulator!$B$7)+MIN(Kalkulator!$B$4,Kalkulator!$B$11),0)</f>
        <v/>
      </c>
      <c r="C8" s="14">
        <f>IF(A8&lt;=Kalkulator!$B$6,C7*(1+Kalkulator!$B$7)+MIN(Kalkulator!$B$5,Kalkulator!$B$12),0)</f>
        <v/>
      </c>
      <c r="D8" s="14">
        <f>SUM(MIN(Kalkulator!$B$4,Kalkulator!$B$11),MIN(Kalkulator!$B$5,Kalkulator!$B$12))*A8</f>
        <v/>
      </c>
      <c r="E8" s="14">
        <f>B8+C8*(1-Kalkulator!$B$10)</f>
        <v/>
      </c>
    </row>
    <row r="9">
      <c r="A9" s="13" t="n">
        <v>6</v>
      </c>
      <c r="B9" s="14">
        <f>IF(A9&lt;=Kalkulator!$B$6,B8*(1+Kalkulator!$B$7)+MIN(Kalkulator!$B$4,Kalkulator!$B$11),0)</f>
        <v/>
      </c>
      <c r="C9" s="14">
        <f>IF(A9&lt;=Kalkulator!$B$6,C8*(1+Kalkulator!$B$7)+MIN(Kalkulator!$B$5,Kalkulator!$B$12),0)</f>
        <v/>
      </c>
      <c r="D9" s="14">
        <f>SUM(MIN(Kalkulator!$B$4,Kalkulator!$B$11),MIN(Kalkulator!$B$5,Kalkulator!$B$12))*A9</f>
        <v/>
      </c>
      <c r="E9" s="14">
        <f>B9+C9*(1-Kalkulator!$B$10)</f>
        <v/>
      </c>
    </row>
    <row r="10">
      <c r="A10" s="13" t="n">
        <v>7</v>
      </c>
      <c r="B10" s="14">
        <f>IF(A10&lt;=Kalkulator!$B$6,B9*(1+Kalkulator!$B$7)+MIN(Kalkulator!$B$4,Kalkulator!$B$11),0)</f>
        <v/>
      </c>
      <c r="C10" s="14">
        <f>IF(A10&lt;=Kalkulator!$B$6,C9*(1+Kalkulator!$B$7)+MIN(Kalkulator!$B$5,Kalkulator!$B$12),0)</f>
        <v/>
      </c>
      <c r="D10" s="14">
        <f>SUM(MIN(Kalkulator!$B$4,Kalkulator!$B$11),MIN(Kalkulator!$B$5,Kalkulator!$B$12))*A10</f>
        <v/>
      </c>
      <c r="E10" s="14">
        <f>B10+C10*(1-Kalkulator!$B$10)</f>
        <v/>
      </c>
    </row>
    <row r="11">
      <c r="A11" s="13" t="n">
        <v>8</v>
      </c>
      <c r="B11" s="14">
        <f>IF(A11&lt;=Kalkulator!$B$6,B10*(1+Kalkulator!$B$7)+MIN(Kalkulator!$B$4,Kalkulator!$B$11),0)</f>
        <v/>
      </c>
      <c r="C11" s="14">
        <f>IF(A11&lt;=Kalkulator!$B$6,C10*(1+Kalkulator!$B$7)+MIN(Kalkulator!$B$5,Kalkulator!$B$12),0)</f>
        <v/>
      </c>
      <c r="D11" s="14">
        <f>SUM(MIN(Kalkulator!$B$4,Kalkulator!$B$11),MIN(Kalkulator!$B$5,Kalkulator!$B$12))*A11</f>
        <v/>
      </c>
      <c r="E11" s="14">
        <f>B11+C11*(1-Kalkulator!$B$10)</f>
        <v/>
      </c>
    </row>
    <row r="12">
      <c r="A12" s="13" t="n">
        <v>9</v>
      </c>
      <c r="B12" s="14">
        <f>IF(A12&lt;=Kalkulator!$B$6,B11*(1+Kalkulator!$B$7)+MIN(Kalkulator!$B$4,Kalkulator!$B$11),0)</f>
        <v/>
      </c>
      <c r="C12" s="14">
        <f>IF(A12&lt;=Kalkulator!$B$6,C11*(1+Kalkulator!$B$7)+MIN(Kalkulator!$B$5,Kalkulator!$B$12),0)</f>
        <v/>
      </c>
      <c r="D12" s="14">
        <f>SUM(MIN(Kalkulator!$B$4,Kalkulator!$B$11),MIN(Kalkulator!$B$5,Kalkulator!$B$12))*A12</f>
        <v/>
      </c>
      <c r="E12" s="14">
        <f>B12+C12*(1-Kalkulator!$B$10)</f>
        <v/>
      </c>
    </row>
    <row r="13">
      <c r="A13" s="13" t="n">
        <v>10</v>
      </c>
      <c r="B13" s="14">
        <f>IF(A13&lt;=Kalkulator!$B$6,B12*(1+Kalkulator!$B$7)+MIN(Kalkulator!$B$4,Kalkulator!$B$11),0)</f>
        <v/>
      </c>
      <c r="C13" s="14">
        <f>IF(A13&lt;=Kalkulator!$B$6,C12*(1+Kalkulator!$B$7)+MIN(Kalkulator!$B$5,Kalkulator!$B$12),0)</f>
        <v/>
      </c>
      <c r="D13" s="14">
        <f>SUM(MIN(Kalkulator!$B$4,Kalkulator!$B$11),MIN(Kalkulator!$B$5,Kalkulator!$B$12))*A13</f>
        <v/>
      </c>
      <c r="E13" s="14">
        <f>B13+C13*(1-Kalkulator!$B$10)</f>
        <v/>
      </c>
    </row>
    <row r="14">
      <c r="A14" s="13" t="n">
        <v>11</v>
      </c>
      <c r="B14" s="14">
        <f>IF(A14&lt;=Kalkulator!$B$6,B13*(1+Kalkulator!$B$7)+MIN(Kalkulator!$B$4,Kalkulator!$B$11),0)</f>
        <v/>
      </c>
      <c r="C14" s="14">
        <f>IF(A14&lt;=Kalkulator!$B$6,C13*(1+Kalkulator!$B$7)+MIN(Kalkulator!$B$5,Kalkulator!$B$12),0)</f>
        <v/>
      </c>
      <c r="D14" s="14">
        <f>SUM(MIN(Kalkulator!$B$4,Kalkulator!$B$11),MIN(Kalkulator!$B$5,Kalkulator!$B$12))*A14</f>
        <v/>
      </c>
      <c r="E14" s="14">
        <f>B14+C14*(1-Kalkulator!$B$10)</f>
        <v/>
      </c>
    </row>
    <row r="15">
      <c r="A15" s="13" t="n">
        <v>12</v>
      </c>
      <c r="B15" s="14">
        <f>IF(A15&lt;=Kalkulator!$B$6,B14*(1+Kalkulator!$B$7)+MIN(Kalkulator!$B$4,Kalkulator!$B$11),0)</f>
        <v/>
      </c>
      <c r="C15" s="14">
        <f>IF(A15&lt;=Kalkulator!$B$6,C14*(1+Kalkulator!$B$7)+MIN(Kalkulator!$B$5,Kalkulator!$B$12),0)</f>
        <v/>
      </c>
      <c r="D15" s="14">
        <f>SUM(MIN(Kalkulator!$B$4,Kalkulator!$B$11),MIN(Kalkulator!$B$5,Kalkulator!$B$12))*A15</f>
        <v/>
      </c>
      <c r="E15" s="14">
        <f>B15+C15*(1-Kalkulator!$B$10)</f>
        <v/>
      </c>
    </row>
    <row r="16">
      <c r="A16" s="13" t="n">
        <v>13</v>
      </c>
      <c r="B16" s="14">
        <f>IF(A16&lt;=Kalkulator!$B$6,B15*(1+Kalkulator!$B$7)+MIN(Kalkulator!$B$4,Kalkulator!$B$11),0)</f>
        <v/>
      </c>
      <c r="C16" s="14">
        <f>IF(A16&lt;=Kalkulator!$B$6,C15*(1+Kalkulator!$B$7)+MIN(Kalkulator!$B$5,Kalkulator!$B$12),0)</f>
        <v/>
      </c>
      <c r="D16" s="14">
        <f>SUM(MIN(Kalkulator!$B$4,Kalkulator!$B$11),MIN(Kalkulator!$B$5,Kalkulator!$B$12))*A16</f>
        <v/>
      </c>
      <c r="E16" s="14">
        <f>B16+C16*(1-Kalkulator!$B$10)</f>
        <v/>
      </c>
    </row>
    <row r="17">
      <c r="A17" s="13" t="n">
        <v>14</v>
      </c>
      <c r="B17" s="14">
        <f>IF(A17&lt;=Kalkulator!$B$6,B16*(1+Kalkulator!$B$7)+MIN(Kalkulator!$B$4,Kalkulator!$B$11),0)</f>
        <v/>
      </c>
      <c r="C17" s="14">
        <f>IF(A17&lt;=Kalkulator!$B$6,C16*(1+Kalkulator!$B$7)+MIN(Kalkulator!$B$5,Kalkulator!$B$12),0)</f>
        <v/>
      </c>
      <c r="D17" s="14">
        <f>SUM(MIN(Kalkulator!$B$4,Kalkulator!$B$11),MIN(Kalkulator!$B$5,Kalkulator!$B$12))*A17</f>
        <v/>
      </c>
      <c r="E17" s="14">
        <f>B17+C17*(1-Kalkulator!$B$10)</f>
        <v/>
      </c>
    </row>
    <row r="18">
      <c r="A18" s="13" t="n">
        <v>15</v>
      </c>
      <c r="B18" s="14">
        <f>IF(A18&lt;=Kalkulator!$B$6,B17*(1+Kalkulator!$B$7)+MIN(Kalkulator!$B$4,Kalkulator!$B$11),0)</f>
        <v/>
      </c>
      <c r="C18" s="14">
        <f>IF(A18&lt;=Kalkulator!$B$6,C17*(1+Kalkulator!$B$7)+MIN(Kalkulator!$B$5,Kalkulator!$B$12),0)</f>
        <v/>
      </c>
      <c r="D18" s="14">
        <f>SUM(MIN(Kalkulator!$B$4,Kalkulator!$B$11),MIN(Kalkulator!$B$5,Kalkulator!$B$12))*A18</f>
        <v/>
      </c>
      <c r="E18" s="14">
        <f>B18+C18*(1-Kalkulator!$B$10)</f>
        <v/>
      </c>
    </row>
    <row r="19">
      <c r="A19" s="13" t="n">
        <v>16</v>
      </c>
      <c r="B19" s="14">
        <f>IF(A19&lt;=Kalkulator!$B$6,B18*(1+Kalkulator!$B$7)+MIN(Kalkulator!$B$4,Kalkulator!$B$11),0)</f>
        <v/>
      </c>
      <c r="C19" s="14">
        <f>IF(A19&lt;=Kalkulator!$B$6,C18*(1+Kalkulator!$B$7)+MIN(Kalkulator!$B$5,Kalkulator!$B$12),0)</f>
        <v/>
      </c>
      <c r="D19" s="14">
        <f>SUM(MIN(Kalkulator!$B$4,Kalkulator!$B$11),MIN(Kalkulator!$B$5,Kalkulator!$B$12))*A19</f>
        <v/>
      </c>
      <c r="E19" s="14">
        <f>B19+C19*(1-Kalkulator!$B$10)</f>
        <v/>
      </c>
    </row>
    <row r="20">
      <c r="A20" s="13" t="n">
        <v>17</v>
      </c>
      <c r="B20" s="14">
        <f>IF(A20&lt;=Kalkulator!$B$6,B19*(1+Kalkulator!$B$7)+MIN(Kalkulator!$B$4,Kalkulator!$B$11),0)</f>
        <v/>
      </c>
      <c r="C20" s="14">
        <f>IF(A20&lt;=Kalkulator!$B$6,C19*(1+Kalkulator!$B$7)+MIN(Kalkulator!$B$5,Kalkulator!$B$12),0)</f>
        <v/>
      </c>
      <c r="D20" s="14">
        <f>SUM(MIN(Kalkulator!$B$4,Kalkulator!$B$11),MIN(Kalkulator!$B$5,Kalkulator!$B$12))*A20</f>
        <v/>
      </c>
      <c r="E20" s="14">
        <f>B20+C20*(1-Kalkulator!$B$10)</f>
        <v/>
      </c>
    </row>
    <row r="21">
      <c r="A21" s="13" t="n">
        <v>18</v>
      </c>
      <c r="B21" s="14">
        <f>IF(A21&lt;=Kalkulator!$B$6,B20*(1+Kalkulator!$B$7)+MIN(Kalkulator!$B$4,Kalkulator!$B$11),0)</f>
        <v/>
      </c>
      <c r="C21" s="14">
        <f>IF(A21&lt;=Kalkulator!$B$6,C20*(1+Kalkulator!$B$7)+MIN(Kalkulator!$B$5,Kalkulator!$B$12),0)</f>
        <v/>
      </c>
      <c r="D21" s="14">
        <f>SUM(MIN(Kalkulator!$B$4,Kalkulator!$B$11),MIN(Kalkulator!$B$5,Kalkulator!$B$12))*A21</f>
        <v/>
      </c>
      <c r="E21" s="14">
        <f>B21+C21*(1-Kalkulator!$B$10)</f>
        <v/>
      </c>
    </row>
    <row r="22">
      <c r="A22" s="13" t="n">
        <v>19</v>
      </c>
      <c r="B22" s="14">
        <f>IF(A22&lt;=Kalkulator!$B$6,B21*(1+Kalkulator!$B$7)+MIN(Kalkulator!$B$4,Kalkulator!$B$11),0)</f>
        <v/>
      </c>
      <c r="C22" s="14">
        <f>IF(A22&lt;=Kalkulator!$B$6,C21*(1+Kalkulator!$B$7)+MIN(Kalkulator!$B$5,Kalkulator!$B$12),0)</f>
        <v/>
      </c>
      <c r="D22" s="14">
        <f>SUM(MIN(Kalkulator!$B$4,Kalkulator!$B$11),MIN(Kalkulator!$B$5,Kalkulator!$B$12))*A22</f>
        <v/>
      </c>
      <c r="E22" s="14">
        <f>B22+C22*(1-Kalkulator!$B$10)</f>
        <v/>
      </c>
    </row>
    <row r="23">
      <c r="A23" s="13" t="n">
        <v>20</v>
      </c>
      <c r="B23" s="14">
        <f>IF(A23&lt;=Kalkulator!$B$6,B22*(1+Kalkulator!$B$7)+MIN(Kalkulator!$B$4,Kalkulator!$B$11),0)</f>
        <v/>
      </c>
      <c r="C23" s="14">
        <f>IF(A23&lt;=Kalkulator!$B$6,C22*(1+Kalkulator!$B$7)+MIN(Kalkulator!$B$5,Kalkulator!$B$12),0)</f>
        <v/>
      </c>
      <c r="D23" s="14">
        <f>SUM(MIN(Kalkulator!$B$4,Kalkulator!$B$11),MIN(Kalkulator!$B$5,Kalkulator!$B$12))*A23</f>
        <v/>
      </c>
      <c r="E23" s="14">
        <f>B23+C23*(1-Kalkulator!$B$10)</f>
        <v/>
      </c>
    </row>
    <row r="24">
      <c r="A24" s="13" t="n">
        <v>21</v>
      </c>
      <c r="B24" s="14">
        <f>IF(A24&lt;=Kalkulator!$B$6,B23*(1+Kalkulator!$B$7)+MIN(Kalkulator!$B$4,Kalkulator!$B$11),0)</f>
        <v/>
      </c>
      <c r="C24" s="14">
        <f>IF(A24&lt;=Kalkulator!$B$6,C23*(1+Kalkulator!$B$7)+MIN(Kalkulator!$B$5,Kalkulator!$B$12),0)</f>
        <v/>
      </c>
      <c r="D24" s="14">
        <f>SUM(MIN(Kalkulator!$B$4,Kalkulator!$B$11),MIN(Kalkulator!$B$5,Kalkulator!$B$12))*A24</f>
        <v/>
      </c>
      <c r="E24" s="14">
        <f>B24+C24*(1-Kalkulator!$B$10)</f>
        <v/>
      </c>
    </row>
    <row r="25">
      <c r="A25" s="13" t="n">
        <v>22</v>
      </c>
      <c r="B25" s="14">
        <f>IF(A25&lt;=Kalkulator!$B$6,B24*(1+Kalkulator!$B$7)+MIN(Kalkulator!$B$4,Kalkulator!$B$11),0)</f>
        <v/>
      </c>
      <c r="C25" s="14">
        <f>IF(A25&lt;=Kalkulator!$B$6,C24*(1+Kalkulator!$B$7)+MIN(Kalkulator!$B$5,Kalkulator!$B$12),0)</f>
        <v/>
      </c>
      <c r="D25" s="14">
        <f>SUM(MIN(Kalkulator!$B$4,Kalkulator!$B$11),MIN(Kalkulator!$B$5,Kalkulator!$B$12))*A25</f>
        <v/>
      </c>
      <c r="E25" s="14">
        <f>B25+C25*(1-Kalkulator!$B$10)</f>
        <v/>
      </c>
    </row>
    <row r="26">
      <c r="A26" s="13" t="n">
        <v>23</v>
      </c>
      <c r="B26" s="14">
        <f>IF(A26&lt;=Kalkulator!$B$6,B25*(1+Kalkulator!$B$7)+MIN(Kalkulator!$B$4,Kalkulator!$B$11),0)</f>
        <v/>
      </c>
      <c r="C26" s="14">
        <f>IF(A26&lt;=Kalkulator!$B$6,C25*(1+Kalkulator!$B$7)+MIN(Kalkulator!$B$5,Kalkulator!$B$12),0)</f>
        <v/>
      </c>
      <c r="D26" s="14">
        <f>SUM(MIN(Kalkulator!$B$4,Kalkulator!$B$11),MIN(Kalkulator!$B$5,Kalkulator!$B$12))*A26</f>
        <v/>
      </c>
      <c r="E26" s="14">
        <f>B26+C26*(1-Kalkulator!$B$10)</f>
        <v/>
      </c>
    </row>
    <row r="27">
      <c r="A27" s="13" t="n">
        <v>24</v>
      </c>
      <c r="B27" s="14">
        <f>IF(A27&lt;=Kalkulator!$B$6,B26*(1+Kalkulator!$B$7)+MIN(Kalkulator!$B$4,Kalkulator!$B$11),0)</f>
        <v/>
      </c>
      <c r="C27" s="14">
        <f>IF(A27&lt;=Kalkulator!$B$6,C26*(1+Kalkulator!$B$7)+MIN(Kalkulator!$B$5,Kalkulator!$B$12),0)</f>
        <v/>
      </c>
      <c r="D27" s="14">
        <f>SUM(MIN(Kalkulator!$B$4,Kalkulator!$B$11),MIN(Kalkulator!$B$5,Kalkulator!$B$12))*A27</f>
        <v/>
      </c>
      <c r="E27" s="14">
        <f>B27+C27*(1-Kalkulator!$B$10)</f>
        <v/>
      </c>
    </row>
    <row r="28">
      <c r="A28" s="13" t="n">
        <v>25</v>
      </c>
      <c r="B28" s="14">
        <f>IF(A28&lt;=Kalkulator!$B$6,B27*(1+Kalkulator!$B$7)+MIN(Kalkulator!$B$4,Kalkulator!$B$11),0)</f>
        <v/>
      </c>
      <c r="C28" s="14">
        <f>IF(A28&lt;=Kalkulator!$B$6,C27*(1+Kalkulator!$B$7)+MIN(Kalkulator!$B$5,Kalkulator!$B$12),0)</f>
        <v/>
      </c>
      <c r="D28" s="14">
        <f>SUM(MIN(Kalkulator!$B$4,Kalkulator!$B$11),MIN(Kalkulator!$B$5,Kalkulator!$B$12))*A28</f>
        <v/>
      </c>
      <c r="E28" s="14">
        <f>B28+C28*(1-Kalkulator!$B$10)</f>
        <v/>
      </c>
    </row>
    <row r="29">
      <c r="A29" s="13" t="n">
        <v>26</v>
      </c>
      <c r="B29" s="14">
        <f>IF(A29&lt;=Kalkulator!$B$6,B28*(1+Kalkulator!$B$7)+MIN(Kalkulator!$B$4,Kalkulator!$B$11),0)</f>
        <v/>
      </c>
      <c r="C29" s="14">
        <f>IF(A29&lt;=Kalkulator!$B$6,C28*(1+Kalkulator!$B$7)+MIN(Kalkulator!$B$5,Kalkulator!$B$12),0)</f>
        <v/>
      </c>
      <c r="D29" s="14">
        <f>SUM(MIN(Kalkulator!$B$4,Kalkulator!$B$11),MIN(Kalkulator!$B$5,Kalkulator!$B$12))*A29</f>
        <v/>
      </c>
      <c r="E29" s="14">
        <f>B29+C29*(1-Kalkulator!$B$10)</f>
        <v/>
      </c>
    </row>
    <row r="30">
      <c r="A30" s="13" t="n">
        <v>27</v>
      </c>
      <c r="B30" s="14">
        <f>IF(A30&lt;=Kalkulator!$B$6,B29*(1+Kalkulator!$B$7)+MIN(Kalkulator!$B$4,Kalkulator!$B$11),0)</f>
        <v/>
      </c>
      <c r="C30" s="14">
        <f>IF(A30&lt;=Kalkulator!$B$6,C29*(1+Kalkulator!$B$7)+MIN(Kalkulator!$B$5,Kalkulator!$B$12),0)</f>
        <v/>
      </c>
      <c r="D30" s="14">
        <f>SUM(MIN(Kalkulator!$B$4,Kalkulator!$B$11),MIN(Kalkulator!$B$5,Kalkulator!$B$12))*A30</f>
        <v/>
      </c>
      <c r="E30" s="14">
        <f>B30+C30*(1-Kalkulator!$B$10)</f>
        <v/>
      </c>
    </row>
    <row r="31">
      <c r="A31" s="13" t="n">
        <v>28</v>
      </c>
      <c r="B31" s="14">
        <f>IF(A31&lt;=Kalkulator!$B$6,B30*(1+Kalkulator!$B$7)+MIN(Kalkulator!$B$4,Kalkulator!$B$11),0)</f>
        <v/>
      </c>
      <c r="C31" s="14">
        <f>IF(A31&lt;=Kalkulator!$B$6,C30*(1+Kalkulator!$B$7)+MIN(Kalkulator!$B$5,Kalkulator!$B$12),0)</f>
        <v/>
      </c>
      <c r="D31" s="14">
        <f>SUM(MIN(Kalkulator!$B$4,Kalkulator!$B$11),MIN(Kalkulator!$B$5,Kalkulator!$B$12))*A31</f>
        <v/>
      </c>
      <c r="E31" s="14">
        <f>B31+C31*(1-Kalkulator!$B$10)</f>
        <v/>
      </c>
    </row>
    <row r="32">
      <c r="A32" s="13" t="n">
        <v>29</v>
      </c>
      <c r="B32" s="14">
        <f>IF(A32&lt;=Kalkulator!$B$6,B31*(1+Kalkulator!$B$7)+MIN(Kalkulator!$B$4,Kalkulator!$B$11),0)</f>
        <v/>
      </c>
      <c r="C32" s="14">
        <f>IF(A32&lt;=Kalkulator!$B$6,C31*(1+Kalkulator!$B$7)+MIN(Kalkulator!$B$5,Kalkulator!$B$12),0)</f>
        <v/>
      </c>
      <c r="D32" s="14">
        <f>SUM(MIN(Kalkulator!$B$4,Kalkulator!$B$11),MIN(Kalkulator!$B$5,Kalkulator!$B$12))*A32</f>
        <v/>
      </c>
      <c r="E32" s="14">
        <f>B32+C32*(1-Kalkulator!$B$10)</f>
        <v/>
      </c>
    </row>
    <row r="33">
      <c r="A33" s="13" t="n">
        <v>30</v>
      </c>
      <c r="B33" s="14">
        <f>IF(A33&lt;=Kalkulator!$B$6,B32*(1+Kalkulator!$B$7)+MIN(Kalkulator!$B$4,Kalkulator!$B$11),0)</f>
        <v/>
      </c>
      <c r="C33" s="14">
        <f>IF(A33&lt;=Kalkulator!$B$6,C32*(1+Kalkulator!$B$7)+MIN(Kalkulator!$B$5,Kalkulator!$B$12),0)</f>
        <v/>
      </c>
      <c r="D33" s="14">
        <f>SUM(MIN(Kalkulator!$B$4,Kalkulator!$B$11),MIN(Kalkulator!$B$5,Kalkulator!$B$12))*A33</f>
        <v/>
      </c>
      <c r="E33" s="14">
        <f>B33+C33*(1-Kalkulator!$B$10)</f>
        <v/>
      </c>
    </row>
    <row r="34">
      <c r="A34" s="13" t="n">
        <v>31</v>
      </c>
      <c r="B34" s="14">
        <f>IF(A34&lt;=Kalkulator!$B$6,B33*(1+Kalkulator!$B$7)+MIN(Kalkulator!$B$4,Kalkulator!$B$11),0)</f>
        <v/>
      </c>
      <c r="C34" s="14">
        <f>IF(A34&lt;=Kalkulator!$B$6,C33*(1+Kalkulator!$B$7)+MIN(Kalkulator!$B$5,Kalkulator!$B$12),0)</f>
        <v/>
      </c>
      <c r="D34" s="14">
        <f>SUM(MIN(Kalkulator!$B$4,Kalkulator!$B$11),MIN(Kalkulator!$B$5,Kalkulator!$B$12))*A34</f>
        <v/>
      </c>
      <c r="E34" s="14">
        <f>B34+C34*(1-Kalkulator!$B$10)</f>
        <v/>
      </c>
    </row>
    <row r="35">
      <c r="A35" s="13" t="n">
        <v>32</v>
      </c>
      <c r="B35" s="14">
        <f>IF(A35&lt;=Kalkulator!$B$6,B34*(1+Kalkulator!$B$7)+MIN(Kalkulator!$B$4,Kalkulator!$B$11),0)</f>
        <v/>
      </c>
      <c r="C35" s="14">
        <f>IF(A35&lt;=Kalkulator!$B$6,C34*(1+Kalkulator!$B$7)+MIN(Kalkulator!$B$5,Kalkulator!$B$12),0)</f>
        <v/>
      </c>
      <c r="D35" s="14">
        <f>SUM(MIN(Kalkulator!$B$4,Kalkulator!$B$11),MIN(Kalkulator!$B$5,Kalkulator!$B$12))*A35</f>
        <v/>
      </c>
      <c r="E35" s="14">
        <f>B35+C35*(1-Kalkulator!$B$10)</f>
        <v/>
      </c>
    </row>
    <row r="36">
      <c r="A36" s="13" t="n">
        <v>33</v>
      </c>
      <c r="B36" s="14">
        <f>IF(A36&lt;=Kalkulator!$B$6,B35*(1+Kalkulator!$B$7)+MIN(Kalkulator!$B$4,Kalkulator!$B$11),0)</f>
        <v/>
      </c>
      <c r="C36" s="14">
        <f>IF(A36&lt;=Kalkulator!$B$6,C35*(1+Kalkulator!$B$7)+MIN(Kalkulator!$B$5,Kalkulator!$B$12),0)</f>
        <v/>
      </c>
      <c r="D36" s="14">
        <f>SUM(MIN(Kalkulator!$B$4,Kalkulator!$B$11),MIN(Kalkulator!$B$5,Kalkulator!$B$12))*A36</f>
        <v/>
      </c>
      <c r="E36" s="14">
        <f>B36+C36*(1-Kalkulator!$B$10)</f>
        <v/>
      </c>
    </row>
    <row r="37">
      <c r="A37" s="13" t="n">
        <v>34</v>
      </c>
      <c r="B37" s="14">
        <f>IF(A37&lt;=Kalkulator!$B$6,B36*(1+Kalkulator!$B$7)+MIN(Kalkulator!$B$4,Kalkulator!$B$11),0)</f>
        <v/>
      </c>
      <c r="C37" s="14">
        <f>IF(A37&lt;=Kalkulator!$B$6,C36*(1+Kalkulator!$B$7)+MIN(Kalkulator!$B$5,Kalkulator!$B$12),0)</f>
        <v/>
      </c>
      <c r="D37" s="14">
        <f>SUM(MIN(Kalkulator!$B$4,Kalkulator!$B$11),MIN(Kalkulator!$B$5,Kalkulator!$B$12))*A37</f>
        <v/>
      </c>
      <c r="E37" s="14">
        <f>B37+C37*(1-Kalkulator!$B$10)</f>
        <v/>
      </c>
    </row>
    <row r="38">
      <c r="A38" s="13" t="n">
        <v>35</v>
      </c>
      <c r="B38" s="14">
        <f>IF(A38&lt;=Kalkulator!$B$6,B37*(1+Kalkulator!$B$7)+MIN(Kalkulator!$B$4,Kalkulator!$B$11),0)</f>
        <v/>
      </c>
      <c r="C38" s="14">
        <f>IF(A38&lt;=Kalkulator!$B$6,C37*(1+Kalkulator!$B$7)+MIN(Kalkulator!$B$5,Kalkulator!$B$12),0)</f>
        <v/>
      </c>
      <c r="D38" s="14">
        <f>SUM(MIN(Kalkulator!$B$4,Kalkulator!$B$11),MIN(Kalkulator!$B$5,Kalkulator!$B$12))*A38</f>
        <v/>
      </c>
      <c r="E38" s="14">
        <f>B38+C38*(1-Kalkulator!$B$10)</f>
        <v/>
      </c>
    </row>
    <row r="39">
      <c r="A39" s="13" t="n">
        <v>36</v>
      </c>
      <c r="B39" s="14">
        <f>IF(A39&lt;=Kalkulator!$B$6,B38*(1+Kalkulator!$B$7)+MIN(Kalkulator!$B$4,Kalkulator!$B$11),0)</f>
        <v/>
      </c>
      <c r="C39" s="14">
        <f>IF(A39&lt;=Kalkulator!$B$6,C38*(1+Kalkulator!$B$7)+MIN(Kalkulator!$B$5,Kalkulator!$B$12),0)</f>
        <v/>
      </c>
      <c r="D39" s="14">
        <f>SUM(MIN(Kalkulator!$B$4,Kalkulator!$B$11),MIN(Kalkulator!$B$5,Kalkulator!$B$12))*A39</f>
        <v/>
      </c>
      <c r="E39" s="14">
        <f>B39+C39*(1-Kalkulator!$B$10)</f>
        <v/>
      </c>
    </row>
    <row r="40">
      <c r="A40" s="13" t="n">
        <v>37</v>
      </c>
      <c r="B40" s="14">
        <f>IF(A40&lt;=Kalkulator!$B$6,B39*(1+Kalkulator!$B$7)+MIN(Kalkulator!$B$4,Kalkulator!$B$11),0)</f>
        <v/>
      </c>
      <c r="C40" s="14">
        <f>IF(A40&lt;=Kalkulator!$B$6,C39*(1+Kalkulator!$B$7)+MIN(Kalkulator!$B$5,Kalkulator!$B$12),0)</f>
        <v/>
      </c>
      <c r="D40" s="14">
        <f>SUM(MIN(Kalkulator!$B$4,Kalkulator!$B$11),MIN(Kalkulator!$B$5,Kalkulator!$B$12))*A40</f>
        <v/>
      </c>
      <c r="E40" s="14">
        <f>B40+C40*(1-Kalkulator!$B$10)</f>
        <v/>
      </c>
    </row>
    <row r="41">
      <c r="A41" s="13" t="n">
        <v>38</v>
      </c>
      <c r="B41" s="14">
        <f>IF(A41&lt;=Kalkulator!$B$6,B40*(1+Kalkulator!$B$7)+MIN(Kalkulator!$B$4,Kalkulator!$B$11),0)</f>
        <v/>
      </c>
      <c r="C41" s="14">
        <f>IF(A41&lt;=Kalkulator!$B$6,C40*(1+Kalkulator!$B$7)+MIN(Kalkulator!$B$5,Kalkulator!$B$12),0)</f>
        <v/>
      </c>
      <c r="D41" s="14">
        <f>SUM(MIN(Kalkulator!$B$4,Kalkulator!$B$11),MIN(Kalkulator!$B$5,Kalkulator!$B$12))*A41</f>
        <v/>
      </c>
      <c r="E41" s="14">
        <f>B41+C41*(1-Kalkulator!$B$10)</f>
        <v/>
      </c>
    </row>
    <row r="42">
      <c r="A42" s="13" t="n">
        <v>39</v>
      </c>
      <c r="B42" s="14">
        <f>IF(A42&lt;=Kalkulator!$B$6,B41*(1+Kalkulator!$B$7)+MIN(Kalkulator!$B$4,Kalkulator!$B$11),0)</f>
        <v/>
      </c>
      <c r="C42" s="14">
        <f>IF(A42&lt;=Kalkulator!$B$6,C41*(1+Kalkulator!$B$7)+MIN(Kalkulator!$B$5,Kalkulator!$B$12),0)</f>
        <v/>
      </c>
      <c r="D42" s="14">
        <f>SUM(MIN(Kalkulator!$B$4,Kalkulator!$B$11),MIN(Kalkulator!$B$5,Kalkulator!$B$12))*A42</f>
        <v/>
      </c>
      <c r="E42" s="14">
        <f>B42+C42*(1-Kalkulator!$B$10)</f>
        <v/>
      </c>
    </row>
    <row r="43">
      <c r="A43" s="13" t="n">
        <v>40</v>
      </c>
      <c r="B43" s="14">
        <f>IF(A43&lt;=Kalkulator!$B$6,B42*(1+Kalkulator!$B$7)+MIN(Kalkulator!$B$4,Kalkulator!$B$11),0)</f>
        <v/>
      </c>
      <c r="C43" s="14">
        <f>IF(A43&lt;=Kalkulator!$B$6,C42*(1+Kalkulator!$B$7)+MIN(Kalkulator!$B$5,Kalkulator!$B$12),0)</f>
        <v/>
      </c>
      <c r="D43" s="14">
        <f>SUM(MIN(Kalkulator!$B$4,Kalkulator!$B$11),MIN(Kalkulator!$B$5,Kalkulator!$B$12))*A43</f>
        <v/>
      </c>
      <c r="E43" s="14">
        <f>B43+C43*(1-Kalkulator!$B$10)</f>
        <v/>
      </c>
    </row>
    <row r="44">
      <c r="A44" s="13" t="n">
        <v>41</v>
      </c>
      <c r="B44" s="14">
        <f>IF(A44&lt;=Kalkulator!$B$6,B43*(1+Kalkulator!$B$7)+MIN(Kalkulator!$B$4,Kalkulator!$B$11),0)</f>
        <v/>
      </c>
      <c r="C44" s="14">
        <f>IF(A44&lt;=Kalkulator!$B$6,C43*(1+Kalkulator!$B$7)+MIN(Kalkulator!$B$5,Kalkulator!$B$12),0)</f>
        <v/>
      </c>
      <c r="D44" s="14">
        <f>SUM(MIN(Kalkulator!$B$4,Kalkulator!$B$11),MIN(Kalkulator!$B$5,Kalkulator!$B$12))*A44</f>
        <v/>
      </c>
      <c r="E44" s="14">
        <f>B44+C44*(1-Kalkulator!$B$10)</f>
        <v/>
      </c>
    </row>
    <row r="45">
      <c r="A45" s="13" t="n">
        <v>42</v>
      </c>
      <c r="B45" s="14">
        <f>IF(A45&lt;=Kalkulator!$B$6,B44*(1+Kalkulator!$B$7)+MIN(Kalkulator!$B$4,Kalkulator!$B$11),0)</f>
        <v/>
      </c>
      <c r="C45" s="14">
        <f>IF(A45&lt;=Kalkulator!$B$6,C44*(1+Kalkulator!$B$7)+MIN(Kalkulator!$B$5,Kalkulator!$B$12),0)</f>
        <v/>
      </c>
      <c r="D45" s="14">
        <f>SUM(MIN(Kalkulator!$B$4,Kalkulator!$B$11),MIN(Kalkulator!$B$5,Kalkulator!$B$12))*A45</f>
        <v/>
      </c>
      <c r="E45" s="14">
        <f>B45+C45*(1-Kalkulator!$B$10)</f>
        <v/>
      </c>
    </row>
    <row r="46">
      <c r="A46" s="13" t="n">
        <v>43</v>
      </c>
      <c r="B46" s="14">
        <f>IF(A46&lt;=Kalkulator!$B$6,B45*(1+Kalkulator!$B$7)+MIN(Kalkulator!$B$4,Kalkulator!$B$11),0)</f>
        <v/>
      </c>
      <c r="C46" s="14">
        <f>IF(A46&lt;=Kalkulator!$B$6,C45*(1+Kalkulator!$B$7)+MIN(Kalkulator!$B$5,Kalkulator!$B$12),0)</f>
        <v/>
      </c>
      <c r="D46" s="14">
        <f>SUM(MIN(Kalkulator!$B$4,Kalkulator!$B$11),MIN(Kalkulator!$B$5,Kalkulator!$B$12))*A46</f>
        <v/>
      </c>
      <c r="E46" s="14">
        <f>B46+C46*(1-Kalkulator!$B$10)</f>
        <v/>
      </c>
    </row>
    <row r="47">
      <c r="A47" s="13" t="n">
        <v>44</v>
      </c>
      <c r="B47" s="14">
        <f>IF(A47&lt;=Kalkulator!$B$6,B46*(1+Kalkulator!$B$7)+MIN(Kalkulator!$B$4,Kalkulator!$B$11),0)</f>
        <v/>
      </c>
      <c r="C47" s="14">
        <f>IF(A47&lt;=Kalkulator!$B$6,C46*(1+Kalkulator!$B$7)+MIN(Kalkulator!$B$5,Kalkulator!$B$12),0)</f>
        <v/>
      </c>
      <c r="D47" s="14">
        <f>SUM(MIN(Kalkulator!$B$4,Kalkulator!$B$11),MIN(Kalkulator!$B$5,Kalkulator!$B$12))*A47</f>
        <v/>
      </c>
      <c r="E47" s="14">
        <f>B47+C47*(1-Kalkulator!$B$10)</f>
        <v/>
      </c>
    </row>
    <row r="48">
      <c r="A48" s="13" t="n">
        <v>45</v>
      </c>
      <c r="B48" s="14">
        <f>IF(A48&lt;=Kalkulator!$B$6,B47*(1+Kalkulator!$B$7)+MIN(Kalkulator!$B$4,Kalkulator!$B$11),0)</f>
        <v/>
      </c>
      <c r="C48" s="14">
        <f>IF(A48&lt;=Kalkulator!$B$6,C47*(1+Kalkulator!$B$7)+MIN(Kalkulator!$B$5,Kalkulator!$B$12),0)</f>
        <v/>
      </c>
      <c r="D48" s="14">
        <f>SUM(MIN(Kalkulator!$B$4,Kalkulator!$B$11),MIN(Kalkulator!$B$5,Kalkulator!$B$12))*A48</f>
        <v/>
      </c>
      <c r="E48" s="14">
        <f>B48+C48*(1-Kalkulator!$B$10)</f>
        <v/>
      </c>
    </row>
    <row r="49">
      <c r="A49" s="13" t="n">
        <v>46</v>
      </c>
      <c r="B49" s="14">
        <f>IF(A49&lt;=Kalkulator!$B$6,B48*(1+Kalkulator!$B$7)+MIN(Kalkulator!$B$4,Kalkulator!$B$11),0)</f>
        <v/>
      </c>
      <c r="C49" s="14">
        <f>IF(A49&lt;=Kalkulator!$B$6,C48*(1+Kalkulator!$B$7)+MIN(Kalkulator!$B$5,Kalkulator!$B$12),0)</f>
        <v/>
      </c>
      <c r="D49" s="14">
        <f>SUM(MIN(Kalkulator!$B$4,Kalkulator!$B$11),MIN(Kalkulator!$B$5,Kalkulator!$B$12))*A49</f>
        <v/>
      </c>
      <c r="E49" s="14">
        <f>B49+C49*(1-Kalkulator!$B$10)</f>
        <v/>
      </c>
    </row>
    <row r="50">
      <c r="A50" s="13" t="n">
        <v>47</v>
      </c>
      <c r="B50" s="14">
        <f>IF(A50&lt;=Kalkulator!$B$6,B49*(1+Kalkulator!$B$7)+MIN(Kalkulator!$B$4,Kalkulator!$B$11),0)</f>
        <v/>
      </c>
      <c r="C50" s="14">
        <f>IF(A50&lt;=Kalkulator!$B$6,C49*(1+Kalkulator!$B$7)+MIN(Kalkulator!$B$5,Kalkulator!$B$12),0)</f>
        <v/>
      </c>
      <c r="D50" s="14">
        <f>SUM(MIN(Kalkulator!$B$4,Kalkulator!$B$11),MIN(Kalkulator!$B$5,Kalkulator!$B$12))*A50</f>
        <v/>
      </c>
      <c r="E50" s="14">
        <f>B50+C50*(1-Kalkulator!$B$10)</f>
        <v/>
      </c>
    </row>
    <row r="51">
      <c r="A51" s="13" t="n">
        <v>48</v>
      </c>
      <c r="B51" s="14">
        <f>IF(A51&lt;=Kalkulator!$B$6,B50*(1+Kalkulator!$B$7)+MIN(Kalkulator!$B$4,Kalkulator!$B$11),0)</f>
        <v/>
      </c>
      <c r="C51" s="14">
        <f>IF(A51&lt;=Kalkulator!$B$6,C50*(1+Kalkulator!$B$7)+MIN(Kalkulator!$B$5,Kalkulator!$B$12),0)</f>
        <v/>
      </c>
      <c r="D51" s="14">
        <f>SUM(MIN(Kalkulator!$B$4,Kalkulator!$B$11),MIN(Kalkulator!$B$5,Kalkulator!$B$12))*A51</f>
        <v/>
      </c>
      <c r="E51" s="14">
        <f>B51+C51*(1-Kalkulator!$B$10)</f>
        <v/>
      </c>
    </row>
    <row r="52">
      <c r="A52" s="13" t="n">
        <v>49</v>
      </c>
      <c r="B52" s="14">
        <f>IF(A52&lt;=Kalkulator!$B$6,B51*(1+Kalkulator!$B$7)+MIN(Kalkulator!$B$4,Kalkulator!$B$11),0)</f>
        <v/>
      </c>
      <c r="C52" s="14">
        <f>IF(A52&lt;=Kalkulator!$B$6,C51*(1+Kalkulator!$B$7)+MIN(Kalkulator!$B$5,Kalkulator!$B$12),0)</f>
        <v/>
      </c>
      <c r="D52" s="14">
        <f>SUM(MIN(Kalkulator!$B$4,Kalkulator!$B$11),MIN(Kalkulator!$B$5,Kalkulator!$B$12))*A52</f>
        <v/>
      </c>
      <c r="E52" s="14">
        <f>B52+C52*(1-Kalkulator!$B$10)</f>
        <v/>
      </c>
    </row>
    <row r="53">
      <c r="A53" s="13" t="n">
        <v>50</v>
      </c>
      <c r="B53" s="14">
        <f>IF(A53&lt;=Kalkulator!$B$6,B52*(1+Kalkulator!$B$7)+MIN(Kalkulator!$B$4,Kalkulator!$B$11),0)</f>
        <v/>
      </c>
      <c r="C53" s="14">
        <f>IF(A53&lt;=Kalkulator!$B$6,C52*(1+Kalkulator!$B$7)+MIN(Kalkulator!$B$5,Kalkulator!$B$12),0)</f>
        <v/>
      </c>
      <c r="D53" s="14">
        <f>SUM(MIN(Kalkulator!$B$4,Kalkulator!$B$11),MIN(Kalkulator!$B$5,Kalkulator!$B$12))*A53</f>
        <v/>
      </c>
      <c r="E53" s="14">
        <f>B53+C53*(1-Kalkulator!$B$10)</f>
        <v/>
      </c>
    </row>
    <row r="54">
      <c r="A54" s="13" t="n">
        <v>51</v>
      </c>
      <c r="B54" s="14">
        <f>IF(A54&lt;=Kalkulator!$B$6,B53*(1+Kalkulator!$B$7)+MIN(Kalkulator!$B$4,Kalkulator!$B$11),0)</f>
        <v/>
      </c>
      <c r="C54" s="14">
        <f>IF(A54&lt;=Kalkulator!$B$6,C53*(1+Kalkulator!$B$7)+MIN(Kalkulator!$B$5,Kalkulator!$B$12),0)</f>
        <v/>
      </c>
      <c r="D54" s="14">
        <f>SUM(MIN(Kalkulator!$B$4,Kalkulator!$B$11),MIN(Kalkulator!$B$5,Kalkulator!$B$12))*A54</f>
        <v/>
      </c>
      <c r="E54" s="14">
        <f>B54+C54*(1-Kalkulator!$B$10)</f>
        <v/>
      </c>
    </row>
    <row r="55">
      <c r="A55" s="13" t="n">
        <v>52</v>
      </c>
      <c r="B55" s="14">
        <f>IF(A55&lt;=Kalkulator!$B$6,B54*(1+Kalkulator!$B$7)+MIN(Kalkulator!$B$4,Kalkulator!$B$11),0)</f>
        <v/>
      </c>
      <c r="C55" s="14">
        <f>IF(A55&lt;=Kalkulator!$B$6,C54*(1+Kalkulator!$B$7)+MIN(Kalkulator!$B$5,Kalkulator!$B$12),0)</f>
        <v/>
      </c>
      <c r="D55" s="14">
        <f>SUM(MIN(Kalkulator!$B$4,Kalkulator!$B$11),MIN(Kalkulator!$B$5,Kalkulator!$B$12))*A55</f>
        <v/>
      </c>
      <c r="E55" s="14">
        <f>B55+C55*(1-Kalkulator!$B$10)</f>
        <v/>
      </c>
    </row>
    <row r="56">
      <c r="A56" s="13" t="n">
        <v>53</v>
      </c>
      <c r="B56" s="14">
        <f>IF(A56&lt;=Kalkulator!$B$6,B55*(1+Kalkulator!$B$7)+MIN(Kalkulator!$B$4,Kalkulator!$B$11),0)</f>
        <v/>
      </c>
      <c r="C56" s="14">
        <f>IF(A56&lt;=Kalkulator!$B$6,C55*(1+Kalkulator!$B$7)+MIN(Kalkulator!$B$5,Kalkulator!$B$12),0)</f>
        <v/>
      </c>
      <c r="D56" s="14">
        <f>SUM(MIN(Kalkulator!$B$4,Kalkulator!$B$11),MIN(Kalkulator!$B$5,Kalkulator!$B$12))*A56</f>
        <v/>
      </c>
      <c r="E56" s="14">
        <f>B56+C56*(1-Kalkulator!$B$10)</f>
        <v/>
      </c>
    </row>
    <row r="57">
      <c r="A57" s="13" t="n">
        <v>54</v>
      </c>
      <c r="B57" s="14">
        <f>IF(A57&lt;=Kalkulator!$B$6,B56*(1+Kalkulator!$B$7)+MIN(Kalkulator!$B$4,Kalkulator!$B$11),0)</f>
        <v/>
      </c>
      <c r="C57" s="14">
        <f>IF(A57&lt;=Kalkulator!$B$6,C56*(1+Kalkulator!$B$7)+MIN(Kalkulator!$B$5,Kalkulator!$B$12),0)</f>
        <v/>
      </c>
      <c r="D57" s="14">
        <f>SUM(MIN(Kalkulator!$B$4,Kalkulator!$B$11),MIN(Kalkulator!$B$5,Kalkulator!$B$12))*A57</f>
        <v/>
      </c>
      <c r="E57" s="14">
        <f>B57+C57*(1-Kalkulator!$B$10)</f>
        <v/>
      </c>
    </row>
    <row r="58">
      <c r="A58" s="13" t="n">
        <v>55</v>
      </c>
      <c r="B58" s="14">
        <f>IF(A58&lt;=Kalkulator!$B$6,B57*(1+Kalkulator!$B$7)+MIN(Kalkulator!$B$4,Kalkulator!$B$11),0)</f>
        <v/>
      </c>
      <c r="C58" s="14">
        <f>IF(A58&lt;=Kalkulator!$B$6,C57*(1+Kalkulator!$B$7)+MIN(Kalkulator!$B$5,Kalkulator!$B$12),0)</f>
        <v/>
      </c>
      <c r="D58" s="14">
        <f>SUM(MIN(Kalkulator!$B$4,Kalkulator!$B$11),MIN(Kalkulator!$B$5,Kalkulator!$B$12))*A58</f>
        <v/>
      </c>
      <c r="E58" s="14">
        <f>B58+C58*(1-Kalkulator!$B$10)</f>
        <v/>
      </c>
    </row>
    <row r="59">
      <c r="A59" s="13" t="n">
        <v>56</v>
      </c>
      <c r="B59" s="14">
        <f>IF(A59&lt;=Kalkulator!$B$6,B58*(1+Kalkulator!$B$7)+MIN(Kalkulator!$B$4,Kalkulator!$B$11),0)</f>
        <v/>
      </c>
      <c r="C59" s="14">
        <f>IF(A59&lt;=Kalkulator!$B$6,C58*(1+Kalkulator!$B$7)+MIN(Kalkulator!$B$5,Kalkulator!$B$12),0)</f>
        <v/>
      </c>
      <c r="D59" s="14">
        <f>SUM(MIN(Kalkulator!$B$4,Kalkulator!$B$11),MIN(Kalkulator!$B$5,Kalkulator!$B$12))*A59</f>
        <v/>
      </c>
      <c r="E59" s="14">
        <f>B59+C59*(1-Kalkulator!$B$10)</f>
        <v/>
      </c>
    </row>
    <row r="60">
      <c r="A60" s="13" t="n">
        <v>57</v>
      </c>
      <c r="B60" s="14">
        <f>IF(A60&lt;=Kalkulator!$B$6,B59*(1+Kalkulator!$B$7)+MIN(Kalkulator!$B$4,Kalkulator!$B$11),0)</f>
        <v/>
      </c>
      <c r="C60" s="14">
        <f>IF(A60&lt;=Kalkulator!$B$6,C59*(1+Kalkulator!$B$7)+MIN(Kalkulator!$B$5,Kalkulator!$B$12),0)</f>
        <v/>
      </c>
      <c r="D60" s="14">
        <f>SUM(MIN(Kalkulator!$B$4,Kalkulator!$B$11),MIN(Kalkulator!$B$5,Kalkulator!$B$12))*A60</f>
        <v/>
      </c>
      <c r="E60" s="14">
        <f>B60+C60*(1-Kalkulator!$B$10)</f>
        <v/>
      </c>
    </row>
    <row r="61">
      <c r="A61" s="13" t="n">
        <v>58</v>
      </c>
      <c r="B61" s="14">
        <f>IF(A61&lt;=Kalkulator!$B$6,B60*(1+Kalkulator!$B$7)+MIN(Kalkulator!$B$4,Kalkulator!$B$11),0)</f>
        <v/>
      </c>
      <c r="C61" s="14">
        <f>IF(A61&lt;=Kalkulator!$B$6,C60*(1+Kalkulator!$B$7)+MIN(Kalkulator!$B$5,Kalkulator!$B$12),0)</f>
        <v/>
      </c>
      <c r="D61" s="14">
        <f>SUM(MIN(Kalkulator!$B$4,Kalkulator!$B$11),MIN(Kalkulator!$B$5,Kalkulator!$B$12))*A61</f>
        <v/>
      </c>
      <c r="E61" s="14">
        <f>B61+C61*(1-Kalkulator!$B$10)</f>
        <v/>
      </c>
    </row>
    <row r="62">
      <c r="A62" s="13" t="n">
        <v>59</v>
      </c>
      <c r="B62" s="14">
        <f>IF(A62&lt;=Kalkulator!$B$6,B61*(1+Kalkulator!$B$7)+MIN(Kalkulator!$B$4,Kalkulator!$B$11),0)</f>
        <v/>
      </c>
      <c r="C62" s="14">
        <f>IF(A62&lt;=Kalkulator!$B$6,C61*(1+Kalkulator!$B$7)+MIN(Kalkulator!$B$5,Kalkulator!$B$12),0)</f>
        <v/>
      </c>
      <c r="D62" s="14">
        <f>SUM(MIN(Kalkulator!$B$4,Kalkulator!$B$11),MIN(Kalkulator!$B$5,Kalkulator!$B$12))*A62</f>
        <v/>
      </c>
      <c r="E62" s="14">
        <f>B62+C62*(1-Kalkulator!$B$10)</f>
        <v/>
      </c>
    </row>
    <row r="63">
      <c r="A63" s="13" t="n">
        <v>60</v>
      </c>
      <c r="B63" s="14">
        <f>IF(A63&lt;=Kalkulator!$B$6,B62*(1+Kalkulator!$B$7)+MIN(Kalkulator!$B$4,Kalkulator!$B$11),0)</f>
        <v/>
      </c>
      <c r="C63" s="14">
        <f>IF(A63&lt;=Kalkulator!$B$6,C62*(1+Kalkulator!$B$7)+MIN(Kalkulator!$B$5,Kalkulator!$B$12),0)</f>
        <v/>
      </c>
      <c r="D63" s="14">
        <f>SUM(MIN(Kalkulator!$B$4,Kalkulator!$B$11),MIN(Kalkulator!$B$5,Kalkulator!$B$12))*A63</f>
        <v/>
      </c>
      <c r="E63" s="14">
        <f>B63+C63*(1-Kalkulator!$B$10)</f>
        <v/>
      </c>
    </row>
  </sheetData>
  <mergeCells count="1">
    <mergeCell ref="A1:E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zoomScale="90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1" t="inlineStr">
        <is>
          <t>INSTRUKCJA</t>
        </is>
      </c>
    </row>
    <row r="3" ht="46" customHeight="1">
      <c r="A3" s="15" t="inlineStr">
        <is>
          <t>1. Wpłaty</t>
        </is>
      </c>
      <c r="B3" s="16" t="inlineStr">
        <is>
          <t>Wpisz planowane roczne wpłaty na IKE i IKZE. Symulacja ogranicza je do wpisanych limitów.</t>
        </is>
      </c>
    </row>
    <row r="4" ht="46" customHeight="1">
      <c r="A4" s="15" t="inlineStr">
        <is>
          <t>2. Limity</t>
        </is>
      </c>
      <c r="B4" s="16" t="inlineStr">
        <is>
          <t>Wprowadź aktualne limity IKE i IKZE dla wybranego roku. Nie zakładaj, że limit z poprzedniego roku pozostaje bez zmian.</t>
        </is>
      </c>
    </row>
    <row r="5" ht="46" customHeight="1">
      <c r="A5" s="15" t="inlineStr">
        <is>
          <t>3. Podatek IKZE</t>
        </is>
      </c>
      <c r="B5" s="16" t="inlineStr">
        <is>
          <t>Podaj swoją krańcową stawkę PIT, aby oszacować bieżącą ulgę. Wypłata spełniająca ustawowe warunki jest w modelu opodatkowana stawką 10%; rzeczywiste zasady zależą od spełnienia warunków ustawowych.</t>
        </is>
      </c>
    </row>
    <row r="6" ht="46" customHeight="1">
      <c r="A6" s="15" t="inlineStr">
        <is>
          <t>4. Prognoza</t>
        </is>
      </c>
      <c r="B6" s="16" t="inlineStr">
        <is>
          <t>Kalkulator porównuje wartość kapitału IKE i IKZE przy zadanej stopie zwrotu i horyzoncie. Wpłaty są modelowane na koniec roku.</t>
        </is>
      </c>
    </row>
    <row r="7" ht="46" customHeight="1">
      <c r="A7" s="15" t="inlineStr">
        <is>
          <t>IKE</t>
        </is>
      </c>
      <c r="B7" s="16" t="inlineStr">
        <is>
          <t>Przy prawidłowej wypłacie po spełnieniu warunków ustawowych zyski są zwolnione z podatku od dochodów kapitałowych. Wcześniejszy zwrot może mieć inne skutki.</t>
        </is>
      </c>
    </row>
    <row r="8" ht="46" customHeight="1">
      <c r="A8" s="15" t="inlineStr">
        <is>
          <t>IKZE</t>
        </is>
      </c>
      <c r="B8" s="16" t="inlineStr">
        <is>
          <t>Wpłaty mogą podlegać odliczeniu od podstawy opodatkowania, w granicach limitu. Preferencyjna wypłata po spełnieniu warunków ustawowych podlega 10% podatkowi ryczałtowemu.</t>
        </is>
      </c>
    </row>
    <row r="9" ht="46" customHeight="1">
      <c r="A9" s="15" t="inlineStr">
        <is>
          <t>Ważne</t>
        </is>
      </c>
      <c r="B9" s="16" t="inlineStr">
        <is>
          <t>To narzędzie edukacyjne. Nie rozstrzyga, czy spełniasz warunki ustawowe, ani nie zastępuje rozliczenia podatkowego. Zweryfikuj limity i przepisy przed wpłatą lub wypłatą.</t>
        </is>
      </c>
    </row>
  </sheetData>
  <mergeCells count="8">
    <mergeCell ref="B4:F4"/>
    <mergeCell ref="B7:F7"/>
    <mergeCell ref="B6:F6"/>
    <mergeCell ref="A1:F1"/>
    <mergeCell ref="B3:F3"/>
    <mergeCell ref="B5:F5"/>
    <mergeCell ref="B8:F8"/>
    <mergeCell ref="B9:F9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2026-11-06T17:49:03Z</dcterms:created>
  <dcterms:modified xmlns:dcterms="http://purl.org/dc/terms/" xmlns:xsi="http://www.w3.org/2001/XMLSchema-instance" xsi:type="dcterms:W3CDTF">2026-11-06T17:49:03Z</dcterms:modified>
</cp:coreProperties>
</file>